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555F3F8E-38F5-4AD9-A2FD-6B9E34DE41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2" i="1" l="1"/>
  <c r="D159" i="1"/>
  <c r="D154" i="1"/>
  <c r="E170" i="1"/>
  <c r="E169" i="1"/>
  <c r="E168" i="1"/>
  <c r="E167" i="1"/>
  <c r="E166" i="1"/>
  <c r="E165" i="1"/>
  <c r="E164" i="1"/>
  <c r="E163" i="1"/>
  <c r="E162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5" i="1"/>
  <c r="E84" i="1"/>
  <c r="E83" i="1"/>
  <c r="E82" i="1"/>
  <c r="E81" i="1"/>
  <c r="E80" i="1"/>
  <c r="E79" i="1"/>
  <c r="E78" i="1"/>
  <c r="E77" i="1"/>
  <c r="E74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2" i="1"/>
  <c r="E41" i="1"/>
  <c r="E40" i="1"/>
  <c r="E39" i="1"/>
  <c r="E38" i="1"/>
  <c r="E37" i="1"/>
  <c r="E36" i="1"/>
  <c r="E35" i="1"/>
  <c r="E34" i="1"/>
  <c r="E3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42" i="1"/>
  <c r="D41" i="1"/>
  <c r="D40" i="1"/>
  <c r="D39" i="1"/>
  <c r="D38" i="1"/>
  <c r="D37" i="1"/>
  <c r="D36" i="1"/>
  <c r="D35" i="1"/>
  <c r="D34" i="1"/>
  <c r="E117" i="1" l="1"/>
  <c r="E86" i="1"/>
  <c r="E75" i="1"/>
  <c r="E73" i="1"/>
  <c r="E72" i="1"/>
  <c r="E71" i="1"/>
  <c r="E70" i="1"/>
  <c r="E69" i="1"/>
  <c r="E68" i="1"/>
  <c r="E43" i="1"/>
  <c r="E32" i="1"/>
  <c r="E30" i="1"/>
  <c r="E29" i="1"/>
  <c r="E28" i="1"/>
  <c r="E27" i="1"/>
  <c r="E26" i="1"/>
  <c r="E25" i="1"/>
  <c r="D171" i="1"/>
  <c r="E171" i="1" s="1"/>
  <c r="D137" i="1"/>
  <c r="D160" i="1"/>
  <c r="E160" i="1" s="1"/>
  <c r="D158" i="1"/>
  <c r="D157" i="1"/>
  <c r="D156" i="1"/>
  <c r="D155" i="1"/>
  <c r="D153" i="1"/>
  <c r="D150" i="1"/>
  <c r="D147" i="1"/>
  <c r="D139" i="1"/>
  <c r="D138" i="1"/>
  <c r="D142" i="1" l="1"/>
  <c r="D134" i="1"/>
  <c r="D144" i="1"/>
  <c r="D146" i="1"/>
  <c r="D163" i="1"/>
  <c r="D162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36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<sst xmlns="http://schemas.openxmlformats.org/spreadsheetml/2006/main" count="325" uniqueCount="85">
  <si>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</si>
  <si>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</si>
  <si>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</si>
  <si>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</si>
  <si>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</si>
  <si>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</si>
  <si>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</si>
  <si>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</si>
  <si>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</si>
  <si>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</si>
  <si>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</si>
  <si>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</si>
  <si>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</si>
  <si>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</si>
  <si>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</si>
  <si>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</si>
  <si>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</si>
  <si>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</si>
  <si>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</si>
  <si>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</si>
  <si>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</si>
  <si>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</si>
  <si>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</si>
  <si>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</si>
  <si>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</si>
  <si>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</si>
  <si>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</si>
  <si>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</si>
  <si>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</si>
  <si>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</si>
  <si>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</si>
  <si>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</si>
  <si>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</si>
  <si>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</si>
  <si>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</si>
  <si>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</si>
  <si>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</si>
  <si>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</si>
  <si>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</si>
  <si>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</si>
  <si>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</si>
  <si>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</si>
  <si>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</si>
  <si>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</si>
  <si>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</si>
  <si>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</si>
  <si>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</si>
  <si>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</si>
  <si>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</si>
  <si>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</si>
  <si>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</si>
  <si>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</si>
  <si>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</si>
  <si>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</si>
  <si>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</si>
  <si>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</si>
  <si>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</si>
  <si>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</si>
  <si>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</si>
  <si>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</si>
  <si>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</si>
  <si>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</si>
  <si>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</si>
  <si>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</si>
  <si>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</si>
  <si>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</si>
  <si>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</si>
  <si>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</si>
  <si>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</si>
  <si>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</si>
  <si>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</si>
  <si>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</si>
  <si>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</si>
  <si>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</si>
  <si>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</si>
  <si>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</si>
  <si>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</si>
  <si>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</si>
  <si>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</si>
  <si>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</si>
  <si>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</si>
  <si>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</si>
  <si>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</si>
  <si>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 xml:space="preserve">*Для охолодження енергетичного обладнання на Трипільській ТЕС діє прямоточна система з ежектуючим пристроем. Свіха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</si>
  <si>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ПАТ "Центренерго"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</si>
</sst>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D2" sqref="D2:J2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9" t="s">
        <v>42</v>
      </c>
      <c r="E2" s="29"/>
      <c r="F2" s="29"/>
      <c r="G2" s="29"/>
      <c r="H2" s="29"/>
      <c r="I2" s="29"/>
      <c r="J2" s="29"/>
      <c r="K2" s="1"/>
      <c r="L2" s="1"/>
      <c r="M2" s="1"/>
    </row>
    <row r="3" spans="1:13" ht="17.649999999999999" customHeight="1" x14ac:dyDescent="0.25">
      <c r="B3" s="22" t="s">
        <v>70</v>
      </c>
      <c r="C3" s="22"/>
      <c r="D3" s="22"/>
      <c r="E3" s="22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6" t="s">
        <v>39</v>
      </c>
      <c r="C5" s="27"/>
      <c r="D5" s="27"/>
      <c r="E5" s="28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v>1708.7729999999999</v>
      </c>
      <c r="E6" s="12">
        <f>D6*1000000/(982.686*1000000)</f>
        <v>1.7388799677618283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12">
        <v>0.21299999999999999</v>
      </c>
      <c r="E7" s="12">
        <f t="shared" ref="E7:E24" si="0">D7*1000000/(982.686*1000000)</f>
        <v>2.167528590007388E-4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v>10400.567999999999</v>
      </c>
      <c r="E8" s="12">
        <f t="shared" si="0"/>
        <v>10.583816193575567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7" t="s">
        <v>32</v>
      </c>
      <c r="D9" s="12">
        <v>2.137E-2</v>
      </c>
      <c r="E9" s="12">
        <f t="shared" si="0"/>
        <v>2.1746519234017783E-5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7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7" t="s">
        <v>3</v>
      </c>
      <c r="D11" s="12">
        <v>2.137E-2</v>
      </c>
      <c r="E11" s="12">
        <f t="shared" si="0"/>
        <v>2.1746519234017783E-5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v>3.0000000000000001E-3</v>
      </c>
      <c r="E12" s="12">
        <f t="shared" si="0"/>
        <v>3.0528571690244898E-6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7" t="s">
        <v>35</v>
      </c>
      <c r="D13" s="15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v>111.179</v>
      </c>
      <c r="E14" s="12">
        <f t="shared" si="0"/>
        <v>0.11313786906499126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v>839439.68599999999</v>
      </c>
      <c r="E15" s="12">
        <f t="shared" si="0"/>
        <v>854.22982112292232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v>9.7230000000000008</v>
      </c>
      <c r="E16" s="12">
        <f t="shared" si="0"/>
        <v>9.894310084808372E-3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v>2E-3</v>
      </c>
      <c r="E17" s="12">
        <f t="shared" si="0"/>
        <v>2.0352381126829934E-6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v>1886.0509999999999</v>
      </c>
      <c r="E18" s="12">
        <f t="shared" si="0"/>
        <v>1.9192814388319361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7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v>4.0000000000000001E-3</v>
      </c>
      <c r="E20" s="12">
        <f t="shared" si="0"/>
        <v>4.0704762253659867E-6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v>0.432</v>
      </c>
      <c r="E21" s="12">
        <f t="shared" si="0"/>
        <v>4.3961143233952655E-4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7" t="s">
        <v>12</v>
      </c>
      <c r="D22" s="15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v>3.6999999999999998E-2</v>
      </c>
      <c r="E23" s="12">
        <f t="shared" si="0"/>
        <v>3.7651905084635374E-5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v>0.42</v>
      </c>
      <c r="E24" s="12">
        <f t="shared" si="0"/>
        <v>4.2740000366342859E-4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7" t="s">
        <v>15</v>
      </c>
      <c r="D25" s="19">
        <v>0</v>
      </c>
      <c r="E25" s="12">
        <f t="shared" ref="E25:E43" si="1">D25*1000000/(1133.205*1000000)</f>
        <v>0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7" t="s">
        <v>16</v>
      </c>
      <c r="D26" s="15">
        <v>0</v>
      </c>
      <c r="E26" s="12">
        <f t="shared" si="1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7" t="s">
        <v>17</v>
      </c>
      <c r="D27" s="15">
        <v>0</v>
      </c>
      <c r="E27" s="12">
        <f t="shared" si="1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7" t="s">
        <v>18</v>
      </c>
      <c r="D28" s="15">
        <v>0</v>
      </c>
      <c r="E28" s="12">
        <f t="shared" si="1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7" t="s">
        <v>19</v>
      </c>
      <c r="D29" s="15">
        <v>0</v>
      </c>
      <c r="E29" s="12">
        <f t="shared" si="1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7" t="s">
        <v>20</v>
      </c>
      <c r="D30" s="15">
        <v>0</v>
      </c>
      <c r="E30" s="12">
        <f t="shared" si="1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v>0.35399999999999998</v>
      </c>
      <c r="E31" s="12">
        <f>D31*1000000/(982.686*1000000)</f>
        <v>3.6023714594488981E-4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5">
        <f t="shared" si="1"/>
        <v>0</v>
      </c>
      <c r="F32" s="3"/>
      <c r="G32" s="3"/>
      <c r="H32" s="3"/>
      <c r="I32" s="3"/>
      <c r="J32" s="3"/>
    </row>
    <row r="33" spans="1:10" ht="15.75" x14ac:dyDescent="0.25">
      <c r="B33" s="23" t="s">
        <v>38</v>
      </c>
      <c r="C33" s="24"/>
      <c r="D33" s="24"/>
      <c r="E33" s="25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f>0.037+0.003</f>
        <v>0.04</v>
      </c>
      <c r="E34" s="12">
        <f t="shared" ref="E34:E42" si="2">D34*1000000/(982.686*1000000)</f>
        <v>4.0704762253659865E-5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f>0.406+0.031</f>
        <v>0.43700000000000006</v>
      </c>
      <c r="E35" s="12">
        <f t="shared" si="2"/>
        <v>4.4469952762123409E-4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f>4.635+0.136</f>
        <v>4.7709999999999999</v>
      </c>
      <c r="E36" s="12">
        <f t="shared" si="2"/>
        <v>4.8550605178052809E-3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f>0.015+0.475</f>
        <v>0.49</v>
      </c>
      <c r="E37" s="12">
        <f t="shared" si="2"/>
        <v>4.9863333760733332E-4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f>0.467+0.069</f>
        <v>0.53600000000000003</v>
      </c>
      <c r="E38" s="12">
        <f t="shared" si="2"/>
        <v>5.4544381419904223E-4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f>0.009+0</f>
        <v>8.9999999999999993E-3</v>
      </c>
      <c r="E39" s="12">
        <f t="shared" si="2"/>
        <v>9.1585715070734699E-6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f>268.061+3.11</f>
        <v>271.17099999999999</v>
      </c>
      <c r="E40" s="12">
        <f t="shared" si="2"/>
        <v>0.27594877712717997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f>0.2+0.004</f>
        <v>0.20400000000000001</v>
      </c>
      <c r="E41" s="12">
        <f t="shared" si="2"/>
        <v>2.0759428749366534E-4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f>47.943+1.138</f>
        <v>49.080999999999996</v>
      </c>
      <c r="E42" s="12">
        <f t="shared" si="2"/>
        <v>4.994576090429699E-2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5">
        <f t="shared" si="1"/>
        <v>0</v>
      </c>
      <c r="F43" s="3"/>
      <c r="G43" s="3"/>
      <c r="H43" s="3"/>
      <c r="I43" s="3"/>
      <c r="J43" s="3"/>
    </row>
    <row r="46" spans="1:10" ht="15.75" x14ac:dyDescent="0.25">
      <c r="B46" s="22" t="s">
        <v>71</v>
      </c>
      <c r="C46" s="22"/>
      <c r="D46" s="22"/>
      <c r="E46" s="22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6" t="s">
        <v>39</v>
      </c>
      <c r="C48" s="27"/>
      <c r="D48" s="27"/>
      <c r="E48" s="28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v>1363.325</v>
      </c>
      <c r="E49" s="12">
        <f>D49*1000000/(1142.931*1000000)</f>
        <v>1.1928322882133742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v>2.2769999999999999E-3</v>
      </c>
      <c r="E50" s="12">
        <f t="shared" ref="E50:E67" si="3">D50*1000000/(1142.931*1000000)</f>
        <v>1.9922462510860237E-6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v>9976.2099999999991</v>
      </c>
      <c r="E51" s="12">
        <f t="shared" si="3"/>
        <v>8.7286196629542818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v>0</v>
      </c>
      <c r="E52" s="12">
        <f t="shared" si="3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v>0</v>
      </c>
      <c r="E53" s="12">
        <f t="shared" si="3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v>0</v>
      </c>
      <c r="E54" s="12">
        <f t="shared" si="3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v>0.10199999999999999</v>
      </c>
      <c r="E55" s="12">
        <f t="shared" si="3"/>
        <v>8.9244232591468778E-5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v>8.6900000000000005E-2</v>
      </c>
      <c r="E56" s="12">
        <f t="shared" si="3"/>
        <v>7.6032586394104287E-5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v>139.101</v>
      </c>
      <c r="E57" s="12">
        <f t="shared" si="3"/>
        <v>0.12170550978143037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v>1122436.3540000001</v>
      </c>
      <c r="E58" s="12">
        <f t="shared" si="3"/>
        <v>982.06834358329593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v>0.28999999999999998</v>
      </c>
      <c r="E59" s="12">
        <f t="shared" si="3"/>
        <v>2.5373360246594065E-4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v>5.0000000000000001E-4</v>
      </c>
      <c r="E60" s="12">
        <f t="shared" si="3"/>
        <v>4.3747172838955282E-7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v>3817.9659999999999</v>
      </c>
      <c r="E61" s="12">
        <f t="shared" si="3"/>
        <v>3.3405043699050947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3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v>1.7000000000000001E-2</v>
      </c>
      <c r="E63" s="12">
        <f t="shared" si="3"/>
        <v>1.4874038765244797E-5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v>0.83599999999999997</v>
      </c>
      <c r="E64" s="12">
        <f t="shared" si="3"/>
        <v>7.3145272986733232E-4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2">
        <v>0</v>
      </c>
      <c r="E65" s="12">
        <f t="shared" si="3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v>6.4000000000000001E-2</v>
      </c>
      <c r="E66" s="12">
        <f t="shared" si="3"/>
        <v>5.599638123386276E-5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v>0.84499999999999997</v>
      </c>
      <c r="E67" s="12">
        <f t="shared" si="3"/>
        <v>7.3932722097834426E-4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ref="E68:E86" si="4">D68*1000000/(774.196*1000000)</f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4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v>0</v>
      </c>
      <c r="E70" s="12">
        <f t="shared" si="4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4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4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4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v>1.079</v>
      </c>
      <c r="E74" s="12">
        <f t="shared" ref="E74" si="5">D74*1000000/(1142.931*1000000)</f>
        <v>9.4406398986465496E-4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5">
        <f t="shared" si="4"/>
        <v>0</v>
      </c>
    </row>
    <row r="76" spans="1:5" ht="15.75" x14ac:dyDescent="0.25">
      <c r="B76" s="23" t="s">
        <v>38</v>
      </c>
      <c r="C76" s="24"/>
      <c r="D76" s="24"/>
      <c r="E76" s="25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v>0.67500000000000004</v>
      </c>
      <c r="E77" s="12">
        <f t="shared" ref="E77:E85" si="6">D77*1000000/(1142.931*1000000)</f>
        <v>5.9058683332589628E-4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13.259</v>
      </c>
      <c r="E78" s="12">
        <f t="shared" si="6"/>
        <v>1.1600875293434162E-2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26.71</v>
      </c>
      <c r="E79" s="12">
        <f t="shared" si="6"/>
        <v>2.3369739730569911E-2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0.107</v>
      </c>
      <c r="E80" s="12">
        <f t="shared" si="6"/>
        <v>9.3618949875364302E-5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5.9550000000000001</v>
      </c>
      <c r="E81" s="12">
        <f t="shared" si="6"/>
        <v>5.2102882851195742E-3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0.35899999999999999</v>
      </c>
      <c r="E82" s="12">
        <f t="shared" si="6"/>
        <v>3.1410470098369893E-4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484.75900000000001</v>
      </c>
      <c r="E83" s="12">
        <f t="shared" si="6"/>
        <v>0.42413671516478246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1.8</v>
      </c>
      <c r="E84" s="12">
        <f t="shared" si="6"/>
        <v>1.5748982222023901E-3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184.863</v>
      </c>
      <c r="E85" s="12">
        <f t="shared" si="6"/>
        <v>0.1617446722505558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5">
        <f t="shared" si="4"/>
        <v>0</v>
      </c>
    </row>
    <row r="88" spans="1:5" ht="15.75" x14ac:dyDescent="0.25">
      <c r="B88" s="22" t="s">
        <v>72</v>
      </c>
      <c r="C88" s="22"/>
      <c r="D88" s="22"/>
      <c r="E88" s="22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6" t="s">
        <v>39</v>
      </c>
      <c r="C90" s="27"/>
      <c r="D90" s="27"/>
      <c r="E90" s="28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v>1873.6313</v>
      </c>
      <c r="E91" s="12">
        <f>D91*1000000/(915.151*1000000)</f>
        <v>2.0473466127447821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5">
        <v>6.2000000000000003E-5</v>
      </c>
      <c r="E92" s="12">
        <f t="shared" ref="E92:E116" si="7">D92*1000000/(915.151*1000000)</f>
        <v>6.7748382507367642E-8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v>7868.6247999999996</v>
      </c>
      <c r="E93" s="12">
        <f t="shared" si="7"/>
        <v>8.5981710122154702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v>1.06E-3</v>
      </c>
      <c r="E94" s="12">
        <f t="shared" si="7"/>
        <v>1.1582787977066081E-6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v>1.98E-3</v>
      </c>
      <c r="E95" s="12">
        <f t="shared" si="7"/>
        <v>2.1635773768481921E-6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v>9.1E-4</v>
      </c>
      <c r="E96" s="12">
        <f t="shared" si="7"/>
        <v>9.9437142067265411E-7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v>1.763E-2</v>
      </c>
      <c r="E97" s="12">
        <f t="shared" si="7"/>
        <v>1.9264580380724055E-5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5">
        <v>1.66E-4</v>
      </c>
      <c r="E98" s="12">
        <f t="shared" si="7"/>
        <v>1.8139083058424238E-7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v>114.68899</v>
      </c>
      <c r="E99" s="12">
        <f t="shared" si="7"/>
        <v>0.12532247683715583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v>917204.85100000002</v>
      </c>
      <c r="E100" s="12">
        <f t="shared" si="7"/>
        <v>1002.2442755348571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v>10.526344</v>
      </c>
      <c r="E101" s="12">
        <f t="shared" si="7"/>
        <v>1.1502302898647327E-2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v>6.3699999999999998E-3</v>
      </c>
      <c r="E102" s="12">
        <f t="shared" si="7"/>
        <v>6.9605999447085783E-6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v>5019.0641999999998</v>
      </c>
      <c r="E103" s="12">
        <f t="shared" si="7"/>
        <v>5.4844109879134697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7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v>3.0479999999999999E-3</v>
      </c>
      <c r="E105" s="12">
        <f t="shared" si="7"/>
        <v>3.3305979013299446E-6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v>0.85310200000000003</v>
      </c>
      <c r="E106" s="12">
        <f t="shared" si="7"/>
        <v>9.3219807441613457E-4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5">
        <v>0</v>
      </c>
      <c r="E107" s="12">
        <f t="shared" si="7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v>4.1500000000000002E-2</v>
      </c>
      <c r="E108" s="12">
        <f t="shared" si="7"/>
        <v>4.5347707646060596E-5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v>0.87009999999999998</v>
      </c>
      <c r="E109" s="12">
        <f t="shared" si="7"/>
        <v>9.5077205838162225E-4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2">
        <v>0</v>
      </c>
      <c r="E110" s="12">
        <f t="shared" si="7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2">
        <v>0</v>
      </c>
      <c r="E111" s="12">
        <f t="shared" si="7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21">
        <v>2.6099999999999999E-3</v>
      </c>
      <c r="E112" s="12">
        <f t="shared" si="7"/>
        <v>2.8519883603907991E-6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7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7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20">
        <v>0</v>
      </c>
      <c r="E115" s="12">
        <f t="shared" si="7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v>1.1698459999999999</v>
      </c>
      <c r="E116" s="12">
        <f t="shared" si="7"/>
        <v>1.2783092626244194E-3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5">
        <f t="shared" ref="E117" si="8">D117*1000000/(812.672*1000000)</f>
        <v>0</v>
      </c>
    </row>
    <row r="118" spans="1:5" ht="15.75" x14ac:dyDescent="0.25">
      <c r="B118" s="23" t="s">
        <v>82</v>
      </c>
      <c r="C118" s="24"/>
      <c r="D118" s="24"/>
      <c r="E118" s="25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6" t="s">
        <v>69</v>
      </c>
      <c r="E120" s="6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30" t="s">
        <v>83</v>
      </c>
      <c r="C129" s="30"/>
      <c r="D129" s="30"/>
      <c r="E129" s="30"/>
      <c r="F129" s="30"/>
      <c r="G129" s="31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84</v>
      </c>
      <c r="C132" s="17"/>
    </row>
    <row r="133" spans="1:7" ht="15.75" x14ac:dyDescent="0.25">
      <c r="B133" s="26" t="s">
        <v>39</v>
      </c>
      <c r="C133" s="27"/>
      <c r="D133" s="27"/>
      <c r="E133" s="28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4945.7293</v>
      </c>
      <c r="E134" s="12">
        <f>D134*1000000/(3040.768*1000000)</f>
        <v>1.626473739528961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9">D7+D50+D92</f>
        <v>0.215339</v>
      </c>
      <c r="E135" s="12">
        <f t="shared" ref="E135:E159" si="10">D135*1000000/(3040.768*1000000)</f>
        <v>7.0817306680417575E-5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 t="shared" si="9"/>
        <v>28245.402799999996</v>
      </c>
      <c r="E136" s="12">
        <f t="shared" si="10"/>
        <v>9.2889042505051336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2.2429999999999999E-2</v>
      </c>
      <c r="E137" s="12">
        <f t="shared" si="10"/>
        <v>7.3764259555480723E-6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9"/>
        <v>1.98E-3</v>
      </c>
      <c r="E138" s="12">
        <f t="shared" si="10"/>
        <v>6.5115128809563904E-7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9"/>
        <v>2.2280000000000001E-2</v>
      </c>
      <c r="E139" s="12">
        <f t="shared" si="10"/>
        <v>7.3270963125105236E-6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9"/>
        <v>0.12262999999999999</v>
      </c>
      <c r="E140" s="12">
        <f t="shared" si="10"/>
        <v>4.0328627504630401E-5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9"/>
        <v>8.7066000000000004E-2</v>
      </c>
      <c r="E141" s="12">
        <f t="shared" si="10"/>
        <v>2.8632898004714598E-5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9"/>
        <v>364.96899000000002</v>
      </c>
      <c r="E142" s="12">
        <f t="shared" si="10"/>
        <v>0.12002526664316383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9"/>
        <v>2879080.8909999998</v>
      </c>
      <c r="E143" s="12">
        <f t="shared" si="10"/>
        <v>946.82688419504541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9"/>
        <v>20.539344</v>
      </c>
      <c r="E144" s="12">
        <f t="shared" si="10"/>
        <v>6.7546567183027449E-3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9"/>
        <v>8.8699999999999994E-3</v>
      </c>
      <c r="E145" s="12">
        <f t="shared" si="10"/>
        <v>2.917026224953696E-6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9"/>
        <v>10723.081200000001</v>
      </c>
      <c r="E146" s="12">
        <f t="shared" si="10"/>
        <v>3.5264384523909751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9"/>
        <v>0</v>
      </c>
      <c r="E147" s="12">
        <f t="shared" si="10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9"/>
        <v>2.4048E-2</v>
      </c>
      <c r="E148" s="12">
        <f t="shared" si="10"/>
        <v>7.908528371779761E-6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9"/>
        <v>2.121102</v>
      </c>
      <c r="E149" s="12">
        <f t="shared" si="10"/>
        <v>6.975546967082E-4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9"/>
        <v>0</v>
      </c>
      <c r="E150" s="12">
        <f t="shared" si="10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9"/>
        <v>0.14250000000000002</v>
      </c>
      <c r="E151" s="12">
        <f t="shared" si="10"/>
        <v>4.6863160885670998E-5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2.1351</v>
      </c>
      <c r="E152" s="12">
        <f t="shared" si="10"/>
        <v>7.0215813899646401E-4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9"/>
        <v>0</v>
      </c>
      <c r="E153" s="12">
        <f t="shared" si="10"/>
        <v>0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10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10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9"/>
        <v>0</v>
      </c>
      <c r="E156" s="12">
        <f t="shared" si="10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9"/>
        <v>0</v>
      </c>
      <c r="E157" s="12">
        <f t="shared" si="10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1.1698459999999999</v>
      </c>
      <c r="E158" s="12">
        <f t="shared" si="10"/>
        <v>3.8472057059269236E-4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2.6028459999999995</v>
      </c>
      <c r="E159" s="12">
        <f t="shared" si="10"/>
        <v>8.5598309374473804E-4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9"/>
        <v>0</v>
      </c>
      <c r="E160" s="15">
        <f t="shared" ref="E160:E171" si="11">D160*1000000/(2720.073*1000000)</f>
        <v>0</v>
      </c>
    </row>
    <row r="161" spans="1:5" ht="15.75" x14ac:dyDescent="0.25">
      <c r="B161" s="23" t="s">
        <v>38</v>
      </c>
      <c r="C161" s="24"/>
      <c r="D161" s="24"/>
      <c r="E161" s="25"/>
    </row>
    <row r="162" spans="1:5" ht="15.75" x14ac:dyDescent="0.25">
      <c r="A162" s="2" t="s">
        <v>73</v>
      </c>
      <c r="B162" s="6">
        <v>1</v>
      </c>
      <c r="C162" s="7" t="s">
        <v>23</v>
      </c>
      <c r="D162" s="6">
        <f>D34+D77</f>
        <v>0.71500000000000008</v>
      </c>
      <c r="E162" s="12">
        <f t="shared" ref="E162:E170" si="12">D162*1000000/(3040.768*1000000)</f>
        <v>2.3513796514564747E-4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6">
        <f t="shared" ref="D163:D171" si="13">D35+D78</f>
        <v>13.696</v>
      </c>
      <c r="E163" s="12">
        <f t="shared" si="12"/>
        <v>4.5041252736150866E-3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13"/>
        <v>31.481000000000002</v>
      </c>
      <c r="E164" s="12">
        <f t="shared" si="12"/>
        <v>1.0352976616433742E-2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0.59699999999999998</v>
      </c>
      <c r="E165" s="12">
        <f t="shared" si="12"/>
        <v>1.9633197928944267E-4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13"/>
        <v>6.4909999999999997</v>
      </c>
      <c r="E166" s="12">
        <f t="shared" si="12"/>
        <v>2.1346580863781783E-3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13"/>
        <v>0.36799999999999999</v>
      </c>
      <c r="E167" s="12">
        <f t="shared" si="12"/>
        <v>1.2102205758545209E-4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13"/>
        <v>755.93000000000006</v>
      </c>
      <c r="E168" s="12">
        <f t="shared" si="12"/>
        <v>0.24859838040915982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13"/>
        <v>2.004</v>
      </c>
      <c r="E169" s="12">
        <f t="shared" si="12"/>
        <v>6.5904403098164673E-4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13"/>
        <v>233.94399999999999</v>
      </c>
      <c r="E170" s="12">
        <f t="shared" si="12"/>
        <v>7.693582673850817E-2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13"/>
        <v>0</v>
      </c>
      <c r="E171" s="15">
        <f t="shared" si="11"/>
        <v>0</v>
      </c>
    </row>
  </sheetData>
  <mergeCells count="13">
    <mergeCell ref="B129:G129"/>
    <mergeCell ref="B133:E133"/>
    <mergeCell ref="B161:E161"/>
    <mergeCell ref="B90:E90"/>
    <mergeCell ref="B118:E118"/>
    <mergeCell ref="B88:E88"/>
    <mergeCell ref="B33:E33"/>
    <mergeCell ref="B5:E5"/>
    <mergeCell ref="D2:J2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2020-02-10T09:00:56Z</dcterms:modified>
</cp:coreProperties>
</file>