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s01\Desktop\Сайт\"/>
    </mc:Choice>
  </mc:AlternateContent>
  <xr:revisionPtr revIDLastSave="0" documentId="8_{F68B4981-4346-4A78-96AE-DDA1C9AA2416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3" i="1" l="1"/>
  <c r="E143" i="1" s="1"/>
  <c r="E100" i="1"/>
  <c r="E99" i="1"/>
  <c r="E117" i="1" l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98" i="1"/>
  <c r="E97" i="1"/>
  <c r="E96" i="1"/>
  <c r="E95" i="1"/>
  <c r="E94" i="1"/>
  <c r="E93" i="1"/>
  <c r="E92" i="1"/>
  <c r="E91" i="1"/>
  <c r="E85" i="1"/>
  <c r="E86" i="1"/>
  <c r="E84" i="1"/>
  <c r="E83" i="1"/>
  <c r="E82" i="1"/>
  <c r="E81" i="1"/>
  <c r="E80" i="1"/>
  <c r="E79" i="1"/>
  <c r="E78" i="1"/>
  <c r="E77" i="1"/>
  <c r="E75" i="1"/>
  <c r="E74" i="1"/>
  <c r="E73" i="1"/>
  <c r="E72" i="1"/>
  <c r="E71" i="1"/>
  <c r="E69" i="1"/>
  <c r="E68" i="1"/>
  <c r="E67" i="1"/>
  <c r="E66" i="1"/>
  <c r="E65" i="1"/>
  <c r="E64" i="1"/>
  <c r="E63" i="1"/>
  <c r="E62" i="1"/>
  <c r="E61" i="1"/>
  <c r="E60" i="1"/>
  <c r="E58" i="1"/>
  <c r="E59" i="1"/>
  <c r="E57" i="1"/>
  <c r="E56" i="1"/>
  <c r="E55" i="1"/>
  <c r="E51" i="1"/>
  <c r="E50" i="1"/>
  <c r="E49" i="1"/>
  <c r="E43" i="1" l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D134" i="1"/>
  <c r="E134" i="1" s="1"/>
  <c r="D52" i="1" l="1"/>
  <c r="E52" i="1" s="1"/>
  <c r="D53" i="1"/>
  <c r="E53" i="1" s="1"/>
  <c r="D54" i="1"/>
  <c r="E54" i="1" s="1"/>
  <c r="D136" i="1"/>
  <c r="E136" i="1" s="1"/>
  <c r="D162" i="1"/>
  <c r="E162" i="1" s="1"/>
  <c r="D70" i="1"/>
  <c r="E70" i="1" s="1"/>
  <c r="D152" i="1" l="1"/>
  <c r="E152" i="1" s="1"/>
  <c r="D159" i="1"/>
  <c r="E159" i="1" s="1"/>
  <c r="D154" i="1"/>
  <c r="E154" i="1" s="1"/>
  <c r="D171" i="1" l="1"/>
  <c r="E171" i="1" s="1"/>
  <c r="D137" i="1"/>
  <c r="E137" i="1" s="1"/>
  <c r="D160" i="1"/>
  <c r="E160" i="1" s="1"/>
  <c r="D158" i="1"/>
  <c r="E158" i="1" s="1"/>
  <c r="D157" i="1"/>
  <c r="E157" i="1" s="1"/>
  <c r="D156" i="1"/>
  <c r="E156" i="1" s="1"/>
  <c r="D155" i="1"/>
  <c r="E155" i="1" s="1"/>
  <c r="D153" i="1"/>
  <c r="E153" i="1" s="1"/>
  <c r="D150" i="1"/>
  <c r="E150" i="1" s="1"/>
  <c r="D147" i="1"/>
  <c r="E147" i="1" s="1"/>
  <c r="D139" i="1"/>
  <c r="E139" i="1" s="1"/>
  <c r="D138" i="1"/>
  <c r="E138" i="1" s="1"/>
  <c r="D142" i="1" l="1"/>
  <c r="E142" i="1" s="1"/>
  <c r="D144" i="1"/>
  <c r="E144" i="1" s="1"/>
  <c r="D146" i="1"/>
  <c r="E146" i="1" s="1"/>
  <c r="D163" i="1"/>
  <c r="E163" i="1" s="1"/>
  <c r="D166" i="1"/>
  <c r="E166" i="1" s="1"/>
  <c r="D168" i="1"/>
  <c r="E168" i="1" s="1"/>
  <c r="D135" i="1"/>
  <c r="E135" i="1" s="1"/>
  <c r="D141" i="1"/>
  <c r="E141" i="1" s="1"/>
  <c r="D149" i="1"/>
  <c r="E149" i="1" s="1"/>
  <c r="D145" i="1"/>
  <c r="E145" i="1" s="1"/>
  <c r="D148" i="1"/>
  <c r="E148" i="1" s="1"/>
  <c r="D164" i="1"/>
  <c r="E164" i="1" s="1"/>
  <c r="D165" i="1"/>
  <c r="E165" i="1" s="1"/>
  <c r="D167" i="1"/>
  <c r="E167" i="1" s="1"/>
  <c r="D170" i="1"/>
  <c r="E170" i="1" s="1"/>
  <c r="D169" i="1"/>
  <c r="E169" i="1" s="1"/>
  <c r="D140" i="1"/>
  <c r="E140" i="1" s="1"/>
  <c r="D151" i="1"/>
  <c r="E151" i="1" s="1"/>
</calcChain>
</file>

<file path=xl/sharedStrings.xml><?xml version="1.0" encoding="utf-8"?>
<sst xmlns="http://schemas.openxmlformats.org/spreadsheetml/2006/main" count="326" uniqueCount="86">
  <si>
    <t>Азоту оксиди</t>
  </si>
  <si>
    <t>Аміак</t>
  </si>
  <si>
    <t>Ангідрид сірчистий</t>
  </si>
  <si>
    <t>Бутилацетат</t>
  </si>
  <si>
    <t>Вуглецю окис</t>
  </si>
  <si>
    <t>Вуглецю двоокис</t>
  </si>
  <si>
    <t>Вуглеводні</t>
  </si>
  <si>
    <t>Газоподібні фтористі сполуки</t>
  </si>
  <si>
    <t>Тверді речовини</t>
  </si>
  <si>
    <t>Кадмію сполуки</t>
  </si>
  <si>
    <t>Марганець та його сполуки</t>
  </si>
  <si>
    <t>Нікель та його сполуки</t>
  </si>
  <si>
    <t>Озон</t>
  </si>
  <si>
    <t>Ртуть та його сполуки</t>
  </si>
  <si>
    <t>Свинець та його сполуки</t>
  </si>
  <si>
    <t>Сірководень</t>
  </si>
  <si>
    <t>Сірковуглець</t>
  </si>
  <si>
    <t>Спирт н-бутиловий</t>
  </si>
  <si>
    <t>Стирол</t>
  </si>
  <si>
    <t>Фенол</t>
  </si>
  <si>
    <t>Формальдегід</t>
  </si>
  <si>
    <t>Хром та його сполуки</t>
  </si>
  <si>
    <t>Радіоактивні відходи</t>
  </si>
  <si>
    <t>Азот амонійний</t>
  </si>
  <si>
    <t>Органічні речовини (за показниками біохімічного споживання кисню (БСК5))</t>
  </si>
  <si>
    <t>Завислі речовини</t>
  </si>
  <si>
    <t>Нафтопродукти</t>
  </si>
  <si>
    <t>Нітрати</t>
  </si>
  <si>
    <t>Нітрити</t>
  </si>
  <si>
    <t>Сульфати</t>
  </si>
  <si>
    <t>Фосфати</t>
  </si>
  <si>
    <t>Хлориди</t>
  </si>
  <si>
    <t xml:space="preserve">Ацетон </t>
  </si>
  <si>
    <t>Бенз(о)пірен</t>
  </si>
  <si>
    <t>Ванадію п'ятиокис</t>
  </si>
  <si>
    <t>Водень хлористий</t>
  </si>
  <si>
    <t>тонн</t>
  </si>
  <si>
    <t>г/кВт*год</t>
  </si>
  <si>
    <t>Скиди окремих забруднюючих речовин у водні об'єкти</t>
  </si>
  <si>
    <t>Викиди в атмосферне повітря окремих забруднюючих речовин</t>
  </si>
  <si>
    <t>N п/п</t>
  </si>
  <si>
    <t>Найменування забруднюючої речовини</t>
  </si>
  <si>
    <t>Інформація про вплив на навколишнє природне середовище, спричинений виробництвом електричної енергії</t>
  </si>
  <si>
    <t>243.1.012</t>
  </si>
  <si>
    <t>243.1.003</t>
  </si>
  <si>
    <t>243.1.009</t>
  </si>
  <si>
    <t>243.1.025</t>
  </si>
  <si>
    <t>243.1.017</t>
  </si>
  <si>
    <t>243.1.015</t>
  </si>
  <si>
    <t>243.1.018</t>
  </si>
  <si>
    <t>243.1.007</t>
  </si>
  <si>
    <t>243.1.010</t>
  </si>
  <si>
    <t>243.1.014</t>
  </si>
  <si>
    <t>243.1.011</t>
  </si>
  <si>
    <t>243.1.004</t>
  </si>
  <si>
    <t>243.1.005</t>
  </si>
  <si>
    <t>243.1.006</t>
  </si>
  <si>
    <t>243.1.021</t>
  </si>
  <si>
    <t>243.1.023</t>
  </si>
  <si>
    <t>243.4.001</t>
  </si>
  <si>
    <t>243.1.013</t>
  </si>
  <si>
    <t>243.1.001</t>
  </si>
  <si>
    <t>243.1.002</t>
  </si>
  <si>
    <t>243.1.008</t>
  </si>
  <si>
    <t>243.1.016</t>
  </si>
  <si>
    <t>243.1.019</t>
  </si>
  <si>
    <t>243.1.020</t>
  </si>
  <si>
    <t>243.1.022</t>
  </si>
  <si>
    <t>243.1.024</t>
  </si>
  <si>
    <t>-</t>
  </si>
  <si>
    <t>Вуглегірська ТЕС</t>
  </si>
  <si>
    <t>Зміївська ТЕС</t>
  </si>
  <si>
    <t>Трипільська ТЕС</t>
  </si>
  <si>
    <t>245.1.001</t>
  </si>
  <si>
    <t>245.1.002</t>
  </si>
  <si>
    <t>245.1.003</t>
  </si>
  <si>
    <t>245.1.004</t>
  </si>
  <si>
    <t>245.1.005</t>
  </si>
  <si>
    <t>245.1.006</t>
  </si>
  <si>
    <t>245.1.007</t>
  </si>
  <si>
    <t>245.1.008</t>
  </si>
  <si>
    <t>245.1.009</t>
  </si>
  <si>
    <t>Скиди окремих забруднюючих речовин у водні об'єкти*</t>
  </si>
  <si>
    <t>ПАТ "Центренерго"</t>
  </si>
  <si>
    <t xml:space="preserve">*Для охолодження енергетичного обладнання на Трипільській ТЕС діє прямоточна система з ежектуючим пристроем. Свіжа вода на технологічні потреби подається із Канівського водосховища через глибинний водозобів та проходить відповідне очищення. Після використання для охолодження обладнання, очищена вода подається в закриті, а потім у відкриті канали і через ежектуючий пристрій, в Канівське водосвовище за якістю нормативно - чистих вод. Тобто забруднення водного об'єкту не відбувається. </t>
  </si>
  <si>
    <t xml:space="preserve">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</si>
</sst>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distributed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distributed"/>
    </xf>
    <xf numFmtId="0" fontId="1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0" fillId="0" borderId="0" xfId="0" applyAlignmen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distributed"/>
    </xf>
    <xf numFmtId="0" fontId="0" fillId="0" borderId="1" xfId="0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distributed"/>
    </xf>
    <xf numFmtId="1" fontId="1" fillId="0" borderId="1" xfId="0" applyNumberFormat="1" applyFont="1" applyBorder="1" applyAlignment="1">
      <alignment horizontal="center" vertical="distributed"/>
    </xf>
    <xf numFmtId="0" fontId="0" fillId="0" borderId="0" xfId="0" applyAlignment="1"/>
    <xf numFmtId="0" fontId="1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distributed"/>
    </xf>
    <xf numFmtId="0" fontId="0" fillId="0" borderId="0" xfId="0" applyAlignment="1"/>
    <xf numFmtId="0" fontId="3" fillId="0" borderId="3" xfId="0" applyFont="1" applyBorder="1" applyAlignment="1"/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3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71"/>
  <sheetViews>
    <sheetView tabSelected="1" showRuler="0" zoomScaleNormal="100" workbookViewId="0">
      <selection activeCell="G163" sqref="G163"/>
    </sheetView>
  </sheetViews>
  <sheetFormatPr defaultRowHeight="15" x14ac:dyDescent="0.25"/>
  <cols>
    <col min="3" max="3" width="27.5703125" customWidth="1"/>
    <col min="4" max="4" width="13.85546875" customWidth="1"/>
    <col min="5" max="5" width="12.5703125" customWidth="1"/>
    <col min="7" max="7" width="13.5703125" customWidth="1"/>
    <col min="8" max="8" width="13.85546875" customWidth="1"/>
  </cols>
  <sheetData>
    <row r="2" spans="1:9" ht="31.35" customHeight="1" x14ac:dyDescent="0.25">
      <c r="B2" s="3"/>
      <c r="C2" s="35" t="s">
        <v>42</v>
      </c>
      <c r="D2" s="36"/>
      <c r="E2" s="36"/>
      <c r="F2" s="21"/>
      <c r="G2" s="21"/>
      <c r="H2" s="1"/>
      <c r="I2" s="1"/>
    </row>
    <row r="3" spans="1:9" ht="17.850000000000001" customHeight="1" x14ac:dyDescent="0.25">
      <c r="B3" s="37" t="s">
        <v>70</v>
      </c>
      <c r="C3" s="37"/>
      <c r="D3" s="37"/>
      <c r="E3" s="37"/>
      <c r="F3" s="10"/>
      <c r="G3" s="10"/>
      <c r="H3" s="1"/>
      <c r="I3" s="1"/>
    </row>
    <row r="4" spans="1:9" ht="32.85" customHeight="1" x14ac:dyDescent="0.25">
      <c r="B4" s="4" t="s">
        <v>40</v>
      </c>
      <c r="C4" s="5" t="s">
        <v>41</v>
      </c>
      <c r="D4" s="4" t="s">
        <v>36</v>
      </c>
      <c r="E4" s="4" t="s">
        <v>37</v>
      </c>
      <c r="F4" s="3"/>
      <c r="G4" s="3"/>
    </row>
    <row r="5" spans="1:9" ht="15.75" x14ac:dyDescent="0.25">
      <c r="B5" s="29" t="s">
        <v>39</v>
      </c>
      <c r="C5" s="30"/>
      <c r="D5" s="30"/>
      <c r="E5" s="31"/>
      <c r="F5" s="3"/>
      <c r="G5" s="3"/>
    </row>
    <row r="6" spans="1:9" ht="15.75" x14ac:dyDescent="0.25">
      <c r="A6" s="2" t="s">
        <v>61</v>
      </c>
      <c r="B6" s="6">
        <v>1</v>
      </c>
      <c r="C6" s="7" t="s">
        <v>0</v>
      </c>
      <c r="D6" s="15">
        <v>0</v>
      </c>
      <c r="E6" s="15">
        <f>D6*1000000/(143.551*1000000)</f>
        <v>0</v>
      </c>
      <c r="F6" s="3"/>
      <c r="G6" s="3"/>
      <c r="H6" s="23"/>
    </row>
    <row r="7" spans="1:9" ht="15.75" x14ac:dyDescent="0.25">
      <c r="A7" s="2" t="s">
        <v>62</v>
      </c>
      <c r="B7" s="6">
        <v>2</v>
      </c>
      <c r="C7" s="18" t="s">
        <v>1</v>
      </c>
      <c r="D7" s="19">
        <v>6.2000000000000003E-5</v>
      </c>
      <c r="E7" s="15">
        <f t="shared" ref="E7:E43" si="0">D7*1000000/(143.551*1000000)</f>
        <v>4.3190225076801971E-7</v>
      </c>
      <c r="F7" s="3"/>
      <c r="G7" s="3"/>
    </row>
    <row r="8" spans="1:9" ht="15.75" x14ac:dyDescent="0.25">
      <c r="A8" s="2" t="s">
        <v>44</v>
      </c>
      <c r="B8" s="6">
        <v>3</v>
      </c>
      <c r="C8" s="7" t="s">
        <v>2</v>
      </c>
      <c r="D8" s="15">
        <v>0</v>
      </c>
      <c r="E8" s="15">
        <f t="shared" si="0"/>
        <v>0</v>
      </c>
      <c r="F8" s="3"/>
      <c r="G8" s="3"/>
    </row>
    <row r="9" spans="1:9" ht="15.75" x14ac:dyDescent="0.25">
      <c r="A9" s="2" t="s">
        <v>54</v>
      </c>
      <c r="B9" s="6">
        <v>4</v>
      </c>
      <c r="C9" s="18" t="s">
        <v>32</v>
      </c>
      <c r="D9" s="15">
        <v>4.6299999999999998E-4</v>
      </c>
      <c r="E9" s="15">
        <f t="shared" si="0"/>
        <v>3.225334550090212E-6</v>
      </c>
      <c r="F9" s="3"/>
      <c r="G9" s="3"/>
    </row>
    <row r="10" spans="1:9" ht="15.75" x14ac:dyDescent="0.25">
      <c r="A10" s="2" t="s">
        <v>55</v>
      </c>
      <c r="B10" s="6">
        <v>5</v>
      </c>
      <c r="C10" s="18" t="s">
        <v>33</v>
      </c>
      <c r="D10" s="15">
        <v>1E-3</v>
      </c>
      <c r="E10" s="15">
        <f t="shared" si="0"/>
        <v>6.9661653349680605E-6</v>
      </c>
      <c r="F10" s="3"/>
      <c r="G10" s="3"/>
    </row>
    <row r="11" spans="1:9" ht="15.75" x14ac:dyDescent="0.25">
      <c r="A11" s="2" t="s">
        <v>56</v>
      </c>
      <c r="B11" s="6">
        <v>6</v>
      </c>
      <c r="C11" s="18" t="s">
        <v>3</v>
      </c>
      <c r="D11" s="19">
        <v>5.3000000000000001E-5</v>
      </c>
      <c r="E11" s="15">
        <f t="shared" si="0"/>
        <v>3.6920676275330718E-7</v>
      </c>
      <c r="F11" s="3"/>
      <c r="G11" s="3"/>
    </row>
    <row r="12" spans="1:9" ht="15.75" x14ac:dyDescent="0.25">
      <c r="A12" s="2" t="s">
        <v>50</v>
      </c>
      <c r="B12" s="6">
        <v>7</v>
      </c>
      <c r="C12" s="7" t="s">
        <v>34</v>
      </c>
      <c r="D12" s="15">
        <v>0</v>
      </c>
      <c r="E12" s="15">
        <f t="shared" si="0"/>
        <v>0</v>
      </c>
      <c r="F12" s="3"/>
      <c r="G12" s="3"/>
    </row>
    <row r="13" spans="1:9" ht="15.75" x14ac:dyDescent="0.25">
      <c r="A13" s="2" t="s">
        <v>63</v>
      </c>
      <c r="B13" s="6">
        <v>8</v>
      </c>
      <c r="C13" s="18" t="s">
        <v>35</v>
      </c>
      <c r="D13" s="19">
        <v>1.66E-4</v>
      </c>
      <c r="E13" s="15">
        <f t="shared" si="0"/>
        <v>1.1563834456046979E-6</v>
      </c>
      <c r="F13" s="3"/>
      <c r="G13" s="3"/>
    </row>
    <row r="14" spans="1:9" ht="15.75" x14ac:dyDescent="0.25">
      <c r="A14" s="2" t="s">
        <v>45</v>
      </c>
      <c r="B14" s="6">
        <v>9</v>
      </c>
      <c r="C14" s="7" t="s">
        <v>4</v>
      </c>
      <c r="D14" s="15">
        <v>0</v>
      </c>
      <c r="E14" s="15">
        <f t="shared" si="0"/>
        <v>0</v>
      </c>
      <c r="F14" s="3"/>
      <c r="G14" s="3"/>
    </row>
    <row r="15" spans="1:9" ht="15.75" x14ac:dyDescent="0.25">
      <c r="A15" s="2" t="s">
        <v>59</v>
      </c>
      <c r="B15" s="6">
        <v>10</v>
      </c>
      <c r="C15" s="7" t="s">
        <v>5</v>
      </c>
      <c r="D15" s="15">
        <v>0</v>
      </c>
      <c r="E15" s="15">
        <f t="shared" si="0"/>
        <v>0</v>
      </c>
      <c r="F15" s="3"/>
      <c r="G15" s="3"/>
    </row>
    <row r="16" spans="1:9" ht="15.75" x14ac:dyDescent="0.25">
      <c r="A16" s="2" t="s">
        <v>51</v>
      </c>
      <c r="B16" s="6">
        <v>11</v>
      </c>
      <c r="C16" s="7" t="s">
        <v>6</v>
      </c>
      <c r="D16" s="15">
        <v>0</v>
      </c>
      <c r="E16" s="15">
        <f t="shared" si="0"/>
        <v>0</v>
      </c>
      <c r="F16" s="3"/>
      <c r="G16" s="3"/>
    </row>
    <row r="17" spans="1:7" ht="15.75" x14ac:dyDescent="0.25">
      <c r="A17" s="2" t="s">
        <v>53</v>
      </c>
      <c r="B17" s="6">
        <v>12</v>
      </c>
      <c r="C17" s="7" t="s">
        <v>7</v>
      </c>
      <c r="D17" s="15">
        <v>4.0000000000000003E-5</v>
      </c>
      <c r="E17" s="15">
        <f t="shared" si="0"/>
        <v>2.7864661339872241E-7</v>
      </c>
      <c r="F17" s="3"/>
      <c r="G17" s="3"/>
    </row>
    <row r="18" spans="1:7" ht="15.75" x14ac:dyDescent="0.25">
      <c r="A18" s="2" t="s">
        <v>43</v>
      </c>
      <c r="B18" s="6">
        <v>13</v>
      </c>
      <c r="C18" s="7" t="s">
        <v>8</v>
      </c>
      <c r="D18" s="15">
        <v>0</v>
      </c>
      <c r="E18" s="15">
        <f t="shared" si="0"/>
        <v>0</v>
      </c>
      <c r="F18" s="3"/>
      <c r="G18" s="3"/>
    </row>
    <row r="19" spans="1:7" ht="15.75" x14ac:dyDescent="0.25">
      <c r="A19" s="2" t="s">
        <v>60</v>
      </c>
      <c r="B19" s="6">
        <v>14</v>
      </c>
      <c r="C19" s="18" t="s">
        <v>9</v>
      </c>
      <c r="D19" s="15">
        <v>0</v>
      </c>
      <c r="E19" s="15">
        <f t="shared" si="0"/>
        <v>0</v>
      </c>
      <c r="F19" s="3"/>
      <c r="G19" s="3"/>
    </row>
    <row r="20" spans="1:7" ht="15.75" x14ac:dyDescent="0.25">
      <c r="A20" s="2" t="s">
        <v>52</v>
      </c>
      <c r="B20" s="6">
        <v>15</v>
      </c>
      <c r="C20" s="7" t="s">
        <v>10</v>
      </c>
      <c r="D20" s="15">
        <v>0</v>
      </c>
      <c r="E20" s="15">
        <f t="shared" si="0"/>
        <v>0</v>
      </c>
      <c r="F20" s="3"/>
      <c r="G20" s="3"/>
    </row>
    <row r="21" spans="1:7" ht="15.75" x14ac:dyDescent="0.25">
      <c r="A21" s="2" t="s">
        <v>48</v>
      </c>
      <c r="B21" s="6">
        <v>16</v>
      </c>
      <c r="C21" s="7" t="s">
        <v>11</v>
      </c>
      <c r="D21" s="15">
        <v>0</v>
      </c>
      <c r="E21" s="15">
        <f t="shared" si="0"/>
        <v>0</v>
      </c>
      <c r="F21" s="3"/>
      <c r="G21" s="3"/>
    </row>
    <row r="22" spans="1:7" ht="15.75" x14ac:dyDescent="0.25">
      <c r="A22" s="2" t="s">
        <v>64</v>
      </c>
      <c r="B22" s="6">
        <v>17</v>
      </c>
      <c r="C22" s="18" t="s">
        <v>12</v>
      </c>
      <c r="D22" s="19">
        <v>0</v>
      </c>
      <c r="E22" s="15">
        <f t="shared" si="0"/>
        <v>0</v>
      </c>
      <c r="F22" s="3"/>
      <c r="G22" s="3"/>
    </row>
    <row r="23" spans="1:7" ht="15.75" x14ac:dyDescent="0.25">
      <c r="A23" s="2" t="s">
        <v>47</v>
      </c>
      <c r="B23" s="6">
        <v>18</v>
      </c>
      <c r="C23" s="7" t="s">
        <v>13</v>
      </c>
      <c r="D23" s="15">
        <v>1.2E-5</v>
      </c>
      <c r="E23" s="15">
        <f t="shared" si="0"/>
        <v>8.3593984019616723E-8</v>
      </c>
      <c r="F23" s="3"/>
      <c r="G23" s="3"/>
    </row>
    <row r="24" spans="1:7" ht="15.75" x14ac:dyDescent="0.25">
      <c r="A24" s="2" t="s">
        <v>49</v>
      </c>
      <c r="B24" s="6">
        <v>19</v>
      </c>
      <c r="C24" s="7" t="s">
        <v>14</v>
      </c>
      <c r="D24" s="15">
        <v>0</v>
      </c>
      <c r="E24" s="15">
        <f t="shared" si="0"/>
        <v>0</v>
      </c>
      <c r="F24" s="3"/>
      <c r="G24" s="3"/>
    </row>
    <row r="25" spans="1:7" ht="15.75" x14ac:dyDescent="0.25">
      <c r="A25" s="2" t="s">
        <v>65</v>
      </c>
      <c r="B25" s="6">
        <v>20</v>
      </c>
      <c r="C25" s="18" t="s">
        <v>15</v>
      </c>
      <c r="D25" s="19">
        <v>0</v>
      </c>
      <c r="E25" s="15">
        <f t="shared" si="0"/>
        <v>0</v>
      </c>
      <c r="F25" s="3"/>
      <c r="G25" s="3"/>
    </row>
    <row r="26" spans="1:7" ht="15.75" x14ac:dyDescent="0.25">
      <c r="A26" s="2" t="s">
        <v>66</v>
      </c>
      <c r="B26" s="6">
        <v>21</v>
      </c>
      <c r="C26" s="18" t="s">
        <v>16</v>
      </c>
      <c r="D26" s="15">
        <v>0</v>
      </c>
      <c r="E26" s="15">
        <f t="shared" si="0"/>
        <v>0</v>
      </c>
      <c r="F26" s="3"/>
      <c r="G26" s="3"/>
    </row>
    <row r="27" spans="1:7" ht="15.75" x14ac:dyDescent="0.25">
      <c r="A27" s="2" t="s">
        <v>57</v>
      </c>
      <c r="B27" s="6">
        <v>22</v>
      </c>
      <c r="C27" s="18" t="s">
        <v>17</v>
      </c>
      <c r="D27" s="15">
        <v>0</v>
      </c>
      <c r="E27" s="15">
        <f t="shared" si="0"/>
        <v>0</v>
      </c>
      <c r="F27" s="3"/>
      <c r="G27" s="3"/>
    </row>
    <row r="28" spans="1:7" ht="15.75" x14ac:dyDescent="0.25">
      <c r="A28" s="2" t="s">
        <v>67</v>
      </c>
      <c r="B28" s="6">
        <v>23</v>
      </c>
      <c r="C28" s="18" t="s">
        <v>18</v>
      </c>
      <c r="D28" s="15">
        <v>0</v>
      </c>
      <c r="E28" s="15">
        <f t="shared" si="0"/>
        <v>0</v>
      </c>
      <c r="F28" s="3"/>
      <c r="G28" s="3"/>
    </row>
    <row r="29" spans="1:7" ht="15.75" x14ac:dyDescent="0.25">
      <c r="A29" s="2" t="s">
        <v>58</v>
      </c>
      <c r="B29" s="6">
        <v>24</v>
      </c>
      <c r="C29" s="18" t="s">
        <v>19</v>
      </c>
      <c r="D29" s="15">
        <v>0</v>
      </c>
      <c r="E29" s="15">
        <f t="shared" si="0"/>
        <v>0</v>
      </c>
      <c r="F29" s="3"/>
      <c r="G29" s="3"/>
    </row>
    <row r="30" spans="1:7" ht="15.75" x14ac:dyDescent="0.25">
      <c r="A30" s="2" t="s">
        <v>68</v>
      </c>
      <c r="B30" s="6">
        <v>25</v>
      </c>
      <c r="C30" s="18" t="s">
        <v>20</v>
      </c>
      <c r="D30" s="15">
        <v>0</v>
      </c>
      <c r="E30" s="15">
        <f t="shared" si="0"/>
        <v>0</v>
      </c>
      <c r="F30" s="3"/>
      <c r="G30" s="3"/>
    </row>
    <row r="31" spans="1:7" ht="15.75" x14ac:dyDescent="0.25">
      <c r="A31" s="2" t="s">
        <v>46</v>
      </c>
      <c r="B31" s="6">
        <v>26</v>
      </c>
      <c r="C31" s="7" t="s">
        <v>21</v>
      </c>
      <c r="D31" s="15">
        <v>0</v>
      </c>
      <c r="E31" s="15">
        <f t="shared" si="0"/>
        <v>0</v>
      </c>
      <c r="F31" s="3"/>
      <c r="G31" s="3"/>
    </row>
    <row r="32" spans="1:7" ht="15.75" x14ac:dyDescent="0.25">
      <c r="A32" s="2"/>
      <c r="B32" s="6">
        <v>27</v>
      </c>
      <c r="C32" s="7" t="s">
        <v>22</v>
      </c>
      <c r="D32" s="15">
        <v>0</v>
      </c>
      <c r="E32" s="15">
        <f t="shared" si="0"/>
        <v>0</v>
      </c>
      <c r="F32" s="3"/>
      <c r="G32" s="3"/>
    </row>
    <row r="33" spans="1:7" ht="15.75" x14ac:dyDescent="0.25">
      <c r="B33" s="32" t="s">
        <v>38</v>
      </c>
      <c r="C33" s="33"/>
      <c r="D33" s="33"/>
      <c r="E33" s="34"/>
      <c r="F33" s="3"/>
      <c r="G33" s="3"/>
    </row>
    <row r="34" spans="1:7" ht="15.75" x14ac:dyDescent="0.25">
      <c r="A34" s="2" t="s">
        <v>73</v>
      </c>
      <c r="B34" s="6">
        <v>1</v>
      </c>
      <c r="C34" s="7" t="s">
        <v>23</v>
      </c>
      <c r="D34" s="15">
        <v>0</v>
      </c>
      <c r="E34" s="15">
        <f t="shared" si="0"/>
        <v>0</v>
      </c>
      <c r="F34" s="3"/>
      <c r="G34" s="3"/>
    </row>
    <row r="35" spans="1:7" ht="44.25" customHeight="1" x14ac:dyDescent="0.25">
      <c r="A35" s="14" t="s">
        <v>74</v>
      </c>
      <c r="B35" s="4">
        <v>2</v>
      </c>
      <c r="C35" s="8" t="s">
        <v>24</v>
      </c>
      <c r="D35" s="22">
        <v>0</v>
      </c>
      <c r="E35" s="15">
        <f t="shared" si="0"/>
        <v>0</v>
      </c>
      <c r="F35" s="9"/>
      <c r="G35" s="9"/>
    </row>
    <row r="36" spans="1:7" ht="15.75" x14ac:dyDescent="0.25">
      <c r="A36" s="2" t="s">
        <v>75</v>
      </c>
      <c r="B36" s="6">
        <v>3</v>
      </c>
      <c r="C36" s="7" t="s">
        <v>25</v>
      </c>
      <c r="D36" s="15">
        <v>0</v>
      </c>
      <c r="E36" s="15">
        <f t="shared" si="0"/>
        <v>0</v>
      </c>
      <c r="F36" s="3"/>
      <c r="G36" s="3"/>
    </row>
    <row r="37" spans="1:7" ht="15.75" x14ac:dyDescent="0.25">
      <c r="A37" s="2" t="s">
        <v>76</v>
      </c>
      <c r="B37" s="6">
        <v>4</v>
      </c>
      <c r="C37" s="7" t="s">
        <v>26</v>
      </c>
      <c r="D37" s="15">
        <v>0</v>
      </c>
      <c r="E37" s="15">
        <f t="shared" si="0"/>
        <v>0</v>
      </c>
      <c r="F37" s="3"/>
      <c r="G37" s="3"/>
    </row>
    <row r="38" spans="1:7" ht="15.75" x14ac:dyDescent="0.25">
      <c r="A38" s="2" t="s">
        <v>77</v>
      </c>
      <c r="B38" s="6">
        <v>5</v>
      </c>
      <c r="C38" s="7" t="s">
        <v>27</v>
      </c>
      <c r="D38" s="15">
        <v>0</v>
      </c>
      <c r="E38" s="15">
        <f t="shared" si="0"/>
        <v>0</v>
      </c>
      <c r="F38" s="3"/>
      <c r="G38" s="3"/>
    </row>
    <row r="39" spans="1:7" ht="15.75" x14ac:dyDescent="0.25">
      <c r="A39" s="2" t="s">
        <v>78</v>
      </c>
      <c r="B39" s="6">
        <v>6</v>
      </c>
      <c r="C39" s="7" t="s">
        <v>28</v>
      </c>
      <c r="D39" s="15">
        <v>0</v>
      </c>
      <c r="E39" s="15">
        <f t="shared" si="0"/>
        <v>0</v>
      </c>
      <c r="F39" s="3"/>
      <c r="G39" s="3"/>
    </row>
    <row r="40" spans="1:7" ht="15.75" x14ac:dyDescent="0.25">
      <c r="A40" s="2" t="s">
        <v>79</v>
      </c>
      <c r="B40" s="6">
        <v>7</v>
      </c>
      <c r="C40" s="7" t="s">
        <v>29</v>
      </c>
      <c r="D40" s="15">
        <v>0</v>
      </c>
      <c r="E40" s="15">
        <f t="shared" si="0"/>
        <v>0</v>
      </c>
      <c r="F40" s="3"/>
      <c r="G40" s="3"/>
    </row>
    <row r="41" spans="1:7" ht="15.75" x14ac:dyDescent="0.25">
      <c r="A41" s="2" t="s">
        <v>80</v>
      </c>
      <c r="B41" s="6">
        <v>8</v>
      </c>
      <c r="C41" s="7" t="s">
        <v>30</v>
      </c>
      <c r="D41" s="15">
        <v>0</v>
      </c>
      <c r="E41" s="15">
        <f t="shared" si="0"/>
        <v>0</v>
      </c>
      <c r="F41" s="3"/>
      <c r="G41" s="3"/>
    </row>
    <row r="42" spans="1:7" ht="15.75" x14ac:dyDescent="0.25">
      <c r="A42" s="2" t="s">
        <v>81</v>
      </c>
      <c r="B42" s="6">
        <v>9</v>
      </c>
      <c r="C42" s="7" t="s">
        <v>31</v>
      </c>
      <c r="D42" s="15">
        <v>0</v>
      </c>
      <c r="E42" s="15">
        <f t="shared" si="0"/>
        <v>0</v>
      </c>
      <c r="F42" s="3"/>
      <c r="G42" s="3"/>
    </row>
    <row r="43" spans="1:7" ht="15.75" x14ac:dyDescent="0.25">
      <c r="A43" s="2"/>
      <c r="B43" s="6">
        <v>10</v>
      </c>
      <c r="C43" s="7" t="s">
        <v>22</v>
      </c>
      <c r="D43" s="15">
        <v>0</v>
      </c>
      <c r="E43" s="15">
        <f t="shared" si="0"/>
        <v>0</v>
      </c>
      <c r="F43" s="3"/>
      <c r="G43" s="3"/>
    </row>
    <row r="46" spans="1:7" ht="15.75" x14ac:dyDescent="0.25">
      <c r="B46" s="37" t="s">
        <v>71</v>
      </c>
      <c r="C46" s="37"/>
      <c r="D46" s="37"/>
      <c r="E46" s="37"/>
    </row>
    <row r="47" spans="1:7" ht="31.5" x14ac:dyDescent="0.25">
      <c r="B47" s="4" t="s">
        <v>40</v>
      </c>
      <c r="C47" s="5" t="s">
        <v>41</v>
      </c>
      <c r="D47" s="4" t="s">
        <v>36</v>
      </c>
      <c r="E47" s="4" t="s">
        <v>37</v>
      </c>
    </row>
    <row r="48" spans="1:7" ht="15.75" x14ac:dyDescent="0.25">
      <c r="B48" s="29" t="s">
        <v>39</v>
      </c>
      <c r="C48" s="30"/>
      <c r="D48" s="30"/>
      <c r="E48" s="31"/>
    </row>
    <row r="49" spans="1:5" ht="15.75" x14ac:dyDescent="0.25">
      <c r="A49" s="2" t="s">
        <v>61</v>
      </c>
      <c r="B49" s="6">
        <v>1</v>
      </c>
      <c r="C49" s="7" t="s">
        <v>0</v>
      </c>
      <c r="D49" s="12">
        <v>53.973700000000001</v>
      </c>
      <c r="E49" s="12">
        <f>D49*1000000/(46.829*1000000)</f>
        <v>1.1525699886822269</v>
      </c>
    </row>
    <row r="50" spans="1:5" ht="15.75" x14ac:dyDescent="0.25">
      <c r="A50" s="2" t="s">
        <v>62</v>
      </c>
      <c r="B50" s="6">
        <v>2</v>
      </c>
      <c r="C50" s="7" t="s">
        <v>1</v>
      </c>
      <c r="D50" s="12">
        <v>2.271E-3</v>
      </c>
      <c r="E50" s="12">
        <f t="shared" ref="E50:E86" si="1">D50*1000000/(46.829*1000000)</f>
        <v>4.8495590339319653E-5</v>
      </c>
    </row>
    <row r="51" spans="1:5" ht="15.75" x14ac:dyDescent="0.25">
      <c r="A51" s="2" t="s">
        <v>44</v>
      </c>
      <c r="B51" s="6">
        <v>3</v>
      </c>
      <c r="C51" s="7" t="s">
        <v>2</v>
      </c>
      <c r="D51" s="12">
        <v>562.49173099999996</v>
      </c>
      <c r="E51" s="12">
        <f t="shared" si="1"/>
        <v>12.011610988917123</v>
      </c>
    </row>
    <row r="52" spans="1:5" ht="15.75" x14ac:dyDescent="0.25">
      <c r="A52" s="2" t="s">
        <v>54</v>
      </c>
      <c r="B52" s="6">
        <v>4</v>
      </c>
      <c r="C52" s="7" t="s">
        <v>32</v>
      </c>
      <c r="D52" s="15">
        <f>0</f>
        <v>0</v>
      </c>
      <c r="E52" s="12">
        <f t="shared" si="1"/>
        <v>0</v>
      </c>
    </row>
    <row r="53" spans="1:5" ht="15.75" x14ac:dyDescent="0.25">
      <c r="A53" s="2" t="s">
        <v>55</v>
      </c>
      <c r="B53" s="6">
        <v>5</v>
      </c>
      <c r="C53" s="7" t="s">
        <v>33</v>
      </c>
      <c r="D53" s="15">
        <f>0</f>
        <v>0</v>
      </c>
      <c r="E53" s="12">
        <f t="shared" si="1"/>
        <v>0</v>
      </c>
    </row>
    <row r="54" spans="1:5" ht="15.75" x14ac:dyDescent="0.25">
      <c r="A54" s="2" t="s">
        <v>56</v>
      </c>
      <c r="B54" s="6">
        <v>6</v>
      </c>
      <c r="C54" s="7" t="s">
        <v>3</v>
      </c>
      <c r="D54" s="15">
        <f>0</f>
        <v>0</v>
      </c>
      <c r="E54" s="12">
        <f t="shared" si="1"/>
        <v>0</v>
      </c>
    </row>
    <row r="55" spans="1:5" ht="15.75" x14ac:dyDescent="0.25">
      <c r="A55" s="2" t="s">
        <v>50</v>
      </c>
      <c r="B55" s="6">
        <v>7</v>
      </c>
      <c r="C55" s="7" t="s">
        <v>34</v>
      </c>
      <c r="D55" s="12">
        <v>4.9600000000000002E-4</v>
      </c>
      <c r="E55" s="12">
        <f t="shared" si="1"/>
        <v>1.0591727348437934E-5</v>
      </c>
    </row>
    <row r="56" spans="1:5" ht="15.75" x14ac:dyDescent="0.25">
      <c r="A56" s="2" t="s">
        <v>63</v>
      </c>
      <c r="B56" s="6">
        <v>8</v>
      </c>
      <c r="C56" s="7" t="s">
        <v>35</v>
      </c>
      <c r="D56" s="12">
        <v>8.6874000000000007E-2</v>
      </c>
      <c r="E56" s="12">
        <f t="shared" si="1"/>
        <v>1.8551325033633005E-3</v>
      </c>
    </row>
    <row r="57" spans="1:5" ht="15.75" x14ac:dyDescent="0.25">
      <c r="A57" s="2" t="s">
        <v>45</v>
      </c>
      <c r="B57" s="6">
        <v>9</v>
      </c>
      <c r="C57" s="7" t="s">
        <v>4</v>
      </c>
      <c r="D57" s="12">
        <v>6.4311800000000003</v>
      </c>
      <c r="E57" s="12">
        <f t="shared" si="1"/>
        <v>0.13733327638856263</v>
      </c>
    </row>
    <row r="58" spans="1:5" ht="15.75" x14ac:dyDescent="0.25">
      <c r="A58" s="2" t="s">
        <v>59</v>
      </c>
      <c r="B58" s="6">
        <v>10</v>
      </c>
      <c r="C58" s="7" t="s">
        <v>5</v>
      </c>
      <c r="D58" s="12">
        <v>51149.879432000002</v>
      </c>
      <c r="E58" s="12">
        <f>D58*1000000/(46.829*1000000)</f>
        <v>1092.2693081637447</v>
      </c>
    </row>
    <row r="59" spans="1:5" ht="15.75" x14ac:dyDescent="0.25">
      <c r="A59" s="2" t="s">
        <v>51</v>
      </c>
      <c r="B59" s="6">
        <v>11</v>
      </c>
      <c r="C59" s="7" t="s">
        <v>6</v>
      </c>
      <c r="D59" s="12">
        <v>0.89634800000000003</v>
      </c>
      <c r="E59" s="12">
        <f t="shared" si="1"/>
        <v>1.9140874244592026E-2</v>
      </c>
    </row>
    <row r="60" spans="1:5" ht="15.75" x14ac:dyDescent="0.25">
      <c r="A60" s="2" t="s">
        <v>53</v>
      </c>
      <c r="B60" s="6">
        <v>12</v>
      </c>
      <c r="C60" s="7" t="s">
        <v>7</v>
      </c>
      <c r="D60" s="12">
        <v>5.4600000000000004E-4</v>
      </c>
      <c r="E60" s="12">
        <f t="shared" si="1"/>
        <v>1.1659441798885307E-5</v>
      </c>
    </row>
    <row r="61" spans="1:5" ht="15.75" x14ac:dyDescent="0.25">
      <c r="A61" s="2" t="s">
        <v>43</v>
      </c>
      <c r="B61" s="6">
        <v>13</v>
      </c>
      <c r="C61" s="7" t="s">
        <v>8</v>
      </c>
      <c r="D61" s="12">
        <v>312.86821200000003</v>
      </c>
      <c r="E61" s="12">
        <f t="shared" si="1"/>
        <v>6.6810782207606394</v>
      </c>
    </row>
    <row r="62" spans="1:5" ht="15.75" x14ac:dyDescent="0.25">
      <c r="A62" s="2" t="s">
        <v>60</v>
      </c>
      <c r="B62" s="6">
        <v>14</v>
      </c>
      <c r="C62" s="7" t="s">
        <v>9</v>
      </c>
      <c r="D62" s="15">
        <v>0</v>
      </c>
      <c r="E62" s="12">
        <f t="shared" si="1"/>
        <v>0</v>
      </c>
    </row>
    <row r="63" spans="1:5" ht="15.75" x14ac:dyDescent="0.25">
      <c r="A63" s="2" t="s">
        <v>52</v>
      </c>
      <c r="B63" s="6">
        <v>15</v>
      </c>
      <c r="C63" s="7" t="s">
        <v>10</v>
      </c>
      <c r="D63" s="12">
        <v>1.6989000000000001E-2</v>
      </c>
      <c r="E63" s="12">
        <f t="shared" si="1"/>
        <v>3.6278801597300819E-4</v>
      </c>
    </row>
    <row r="64" spans="1:5" ht="15.75" x14ac:dyDescent="0.25">
      <c r="A64" s="2" t="s">
        <v>48</v>
      </c>
      <c r="B64" s="6">
        <v>16</v>
      </c>
      <c r="C64" s="7" t="s">
        <v>11</v>
      </c>
      <c r="D64" s="12">
        <v>4.8611000000000001E-2</v>
      </c>
      <c r="E64" s="12">
        <f t="shared" si="1"/>
        <v>1.0380533430139444E-3</v>
      </c>
    </row>
    <row r="65" spans="1:5" ht="15.75" x14ac:dyDescent="0.25">
      <c r="A65" s="2" t="s">
        <v>64</v>
      </c>
      <c r="B65" s="6">
        <v>17</v>
      </c>
      <c r="C65" s="7" t="s">
        <v>12</v>
      </c>
      <c r="D65" s="15">
        <v>0</v>
      </c>
      <c r="E65" s="12">
        <f t="shared" si="1"/>
        <v>0</v>
      </c>
    </row>
    <row r="66" spans="1:5" ht="15.75" x14ac:dyDescent="0.25">
      <c r="A66" s="2" t="s">
        <v>47</v>
      </c>
      <c r="B66" s="6">
        <v>18</v>
      </c>
      <c r="C66" s="7" t="s">
        <v>13</v>
      </c>
      <c r="D66" s="12">
        <v>3.042E-3</v>
      </c>
      <c r="E66" s="12">
        <f t="shared" si="1"/>
        <v>6.4959747165218136E-5</v>
      </c>
    </row>
    <row r="67" spans="1:5" ht="15.75" x14ac:dyDescent="0.25">
      <c r="A67" s="2" t="s">
        <v>49</v>
      </c>
      <c r="B67" s="6">
        <v>19</v>
      </c>
      <c r="C67" s="7" t="s">
        <v>14</v>
      </c>
      <c r="D67" s="12">
        <v>4.4456000000000002E-2</v>
      </c>
      <c r="E67" s="12">
        <f t="shared" si="1"/>
        <v>9.493262721817677E-4</v>
      </c>
    </row>
    <row r="68" spans="1:5" ht="15.75" x14ac:dyDescent="0.25">
      <c r="A68" s="2" t="s">
        <v>65</v>
      </c>
      <c r="B68" s="6">
        <v>20</v>
      </c>
      <c r="C68" s="7" t="s">
        <v>15</v>
      </c>
      <c r="D68" s="15">
        <v>0</v>
      </c>
      <c r="E68" s="12">
        <f t="shared" si="1"/>
        <v>0</v>
      </c>
    </row>
    <row r="69" spans="1:5" ht="15.75" x14ac:dyDescent="0.25">
      <c r="A69" s="2" t="s">
        <v>66</v>
      </c>
      <c r="B69" s="6">
        <v>21</v>
      </c>
      <c r="C69" s="7" t="s">
        <v>16</v>
      </c>
      <c r="D69" s="15">
        <v>0</v>
      </c>
      <c r="E69" s="12">
        <f t="shared" si="1"/>
        <v>0</v>
      </c>
    </row>
    <row r="70" spans="1:5" ht="15.75" x14ac:dyDescent="0.25">
      <c r="A70" s="2" t="s">
        <v>57</v>
      </c>
      <c r="B70" s="6">
        <v>22</v>
      </c>
      <c r="C70" s="7" t="s">
        <v>17</v>
      </c>
      <c r="D70" s="15">
        <f>0+0</f>
        <v>0</v>
      </c>
      <c r="E70" s="12">
        <f t="shared" si="1"/>
        <v>0</v>
      </c>
    </row>
    <row r="71" spans="1:5" ht="15.75" x14ac:dyDescent="0.25">
      <c r="A71" s="2" t="s">
        <v>67</v>
      </c>
      <c r="B71" s="6">
        <v>23</v>
      </c>
      <c r="C71" s="7" t="s">
        <v>18</v>
      </c>
      <c r="D71" s="15">
        <v>0</v>
      </c>
      <c r="E71" s="12">
        <f t="shared" si="1"/>
        <v>0</v>
      </c>
    </row>
    <row r="72" spans="1:5" ht="15.75" x14ac:dyDescent="0.25">
      <c r="A72" s="2" t="s">
        <v>58</v>
      </c>
      <c r="B72" s="6">
        <v>24</v>
      </c>
      <c r="C72" s="7" t="s">
        <v>19</v>
      </c>
      <c r="D72" s="15">
        <v>0</v>
      </c>
      <c r="E72" s="12">
        <f t="shared" si="1"/>
        <v>0</v>
      </c>
    </row>
    <row r="73" spans="1:5" ht="15.75" x14ac:dyDescent="0.25">
      <c r="A73" s="2" t="s">
        <v>68</v>
      </c>
      <c r="B73" s="6">
        <v>25</v>
      </c>
      <c r="C73" s="7" t="s">
        <v>20</v>
      </c>
      <c r="D73" s="15">
        <v>0</v>
      </c>
      <c r="E73" s="12">
        <f t="shared" si="1"/>
        <v>0</v>
      </c>
    </row>
    <row r="74" spans="1:5" ht="15.75" x14ac:dyDescent="0.25">
      <c r="A74" s="2" t="s">
        <v>46</v>
      </c>
      <c r="B74" s="6">
        <v>26</v>
      </c>
      <c r="C74" s="7" t="s">
        <v>21</v>
      </c>
      <c r="D74" s="12">
        <v>6.5950999999999996E-2</v>
      </c>
      <c r="E74" s="12">
        <f t="shared" si="1"/>
        <v>1.4083367144290932E-3</v>
      </c>
    </row>
    <row r="75" spans="1:5" ht="15.75" x14ac:dyDescent="0.25">
      <c r="A75" s="2"/>
      <c r="B75" s="6">
        <v>27</v>
      </c>
      <c r="C75" s="7" t="s">
        <v>22</v>
      </c>
      <c r="D75" s="15">
        <v>0</v>
      </c>
      <c r="E75" s="12">
        <f t="shared" si="1"/>
        <v>0</v>
      </c>
    </row>
    <row r="76" spans="1:5" ht="15.75" x14ac:dyDescent="0.25">
      <c r="B76" s="32" t="s">
        <v>38</v>
      </c>
      <c r="C76" s="33"/>
      <c r="D76" s="33"/>
      <c r="E76" s="34"/>
    </row>
    <row r="77" spans="1:5" ht="15.75" x14ac:dyDescent="0.25">
      <c r="A77" s="2" t="s">
        <v>73</v>
      </c>
      <c r="B77" s="6">
        <v>1</v>
      </c>
      <c r="C77" s="7" t="s">
        <v>23</v>
      </c>
      <c r="D77" s="12">
        <v>0.377</v>
      </c>
      <c r="E77" s="12">
        <f t="shared" si="1"/>
        <v>8.0505669563731876E-3</v>
      </c>
    </row>
    <row r="78" spans="1:5" ht="63" x14ac:dyDescent="0.25">
      <c r="A78" s="14" t="s">
        <v>74</v>
      </c>
      <c r="B78" s="4">
        <v>2</v>
      </c>
      <c r="C78" s="8" t="s">
        <v>24</v>
      </c>
      <c r="D78" s="13">
        <v>4.7389999999999999</v>
      </c>
      <c r="E78" s="12">
        <f t="shared" si="1"/>
        <v>0.10119797561340195</v>
      </c>
    </row>
    <row r="79" spans="1:5" ht="15.75" x14ac:dyDescent="0.25">
      <c r="A79" s="2" t="s">
        <v>75</v>
      </c>
      <c r="B79" s="6">
        <v>3</v>
      </c>
      <c r="C79" s="7" t="s">
        <v>25</v>
      </c>
      <c r="D79" s="12">
        <v>10.321</v>
      </c>
      <c r="E79" s="12">
        <f t="shared" si="1"/>
        <v>0.2203976168613466</v>
      </c>
    </row>
    <row r="80" spans="1:5" ht="15.75" x14ac:dyDescent="0.25">
      <c r="A80" s="2" t="s">
        <v>76</v>
      </c>
      <c r="B80" s="6">
        <v>4</v>
      </c>
      <c r="C80" s="7" t="s">
        <v>26</v>
      </c>
      <c r="D80" s="12">
        <v>3.7456000000000003E-2</v>
      </c>
      <c r="E80" s="12">
        <f t="shared" si="1"/>
        <v>7.9984624911913558E-4</v>
      </c>
    </row>
    <row r="81" spans="1:5" ht="15.75" x14ac:dyDescent="0.25">
      <c r="A81" s="2" t="s">
        <v>77</v>
      </c>
      <c r="B81" s="6">
        <v>5</v>
      </c>
      <c r="C81" s="7" t="s">
        <v>27</v>
      </c>
      <c r="D81" s="12">
        <v>8.4830000000000005</v>
      </c>
      <c r="E81" s="12">
        <f t="shared" si="1"/>
        <v>0.1811484336629012</v>
      </c>
    </row>
    <row r="82" spans="1:5" ht="15.75" x14ac:dyDescent="0.25">
      <c r="A82" s="2" t="s">
        <v>78</v>
      </c>
      <c r="B82" s="6">
        <v>6</v>
      </c>
      <c r="C82" s="7" t="s">
        <v>28</v>
      </c>
      <c r="D82" s="12">
        <v>0.13800000000000001</v>
      </c>
      <c r="E82" s="12">
        <f t="shared" si="1"/>
        <v>2.9468918832347476E-3</v>
      </c>
    </row>
    <row r="83" spans="1:5" ht="15.75" x14ac:dyDescent="0.25">
      <c r="A83" s="2" t="s">
        <v>79</v>
      </c>
      <c r="B83" s="6">
        <v>7</v>
      </c>
      <c r="C83" s="7" t="s">
        <v>29</v>
      </c>
      <c r="D83" s="12">
        <v>158.65899999999999</v>
      </c>
      <c r="E83" s="12">
        <f t="shared" si="1"/>
        <v>3.3880501398705931</v>
      </c>
    </row>
    <row r="84" spans="1:5" ht="15.75" x14ac:dyDescent="0.25">
      <c r="A84" s="2" t="s">
        <v>80</v>
      </c>
      <c r="B84" s="6">
        <v>8</v>
      </c>
      <c r="C84" s="7" t="s">
        <v>30</v>
      </c>
      <c r="D84" s="12">
        <v>1.2798</v>
      </c>
      <c r="E84" s="12">
        <f t="shared" si="1"/>
        <v>2.7329219073650941E-2</v>
      </c>
    </row>
    <row r="85" spans="1:5" ht="15.75" x14ac:dyDescent="0.25">
      <c r="A85" s="2" t="s">
        <v>81</v>
      </c>
      <c r="B85" s="6">
        <v>9</v>
      </c>
      <c r="C85" s="7" t="s">
        <v>31</v>
      </c>
      <c r="D85" s="12">
        <v>67.052999999999997</v>
      </c>
      <c r="E85" s="12">
        <f>D85*1000000/(46.829*1000000)</f>
        <v>1.4318691409169533</v>
      </c>
    </row>
    <row r="86" spans="1:5" ht="15.75" x14ac:dyDescent="0.25">
      <c r="A86" s="2"/>
      <c r="B86" s="6">
        <v>10</v>
      </c>
      <c r="C86" s="7" t="s">
        <v>22</v>
      </c>
      <c r="D86" s="15">
        <v>0</v>
      </c>
      <c r="E86" s="12">
        <f t="shared" si="1"/>
        <v>0</v>
      </c>
    </row>
    <row r="88" spans="1:5" ht="15.75" x14ac:dyDescent="0.25">
      <c r="B88" s="37" t="s">
        <v>72</v>
      </c>
      <c r="C88" s="37"/>
      <c r="D88" s="37"/>
      <c r="E88" s="37"/>
    </row>
    <row r="89" spans="1:5" ht="31.5" x14ac:dyDescent="0.25">
      <c r="B89" s="4" t="s">
        <v>40</v>
      </c>
      <c r="C89" s="5" t="s">
        <v>41</v>
      </c>
      <c r="D89" s="4" t="s">
        <v>36</v>
      </c>
      <c r="E89" s="4" t="s">
        <v>37</v>
      </c>
    </row>
    <row r="90" spans="1:5" ht="15.75" x14ac:dyDescent="0.25">
      <c r="B90" s="29" t="s">
        <v>39</v>
      </c>
      <c r="C90" s="30"/>
      <c r="D90" s="30"/>
      <c r="E90" s="31"/>
    </row>
    <row r="91" spans="1:5" ht="15.75" x14ac:dyDescent="0.25">
      <c r="A91" s="2" t="s">
        <v>61</v>
      </c>
      <c r="B91" s="6">
        <v>1</v>
      </c>
      <c r="C91" s="7" t="s">
        <v>0</v>
      </c>
      <c r="D91" s="12">
        <v>555.93889999999999</v>
      </c>
      <c r="E91" s="12">
        <f>D91*1000000/(384.127*1000000)</f>
        <v>1.4472788947405415</v>
      </c>
    </row>
    <row r="92" spans="1:5" ht="15.75" x14ac:dyDescent="0.25">
      <c r="A92" s="2" t="s">
        <v>62</v>
      </c>
      <c r="B92" s="6">
        <v>2</v>
      </c>
      <c r="C92" s="7" t="s">
        <v>1</v>
      </c>
      <c r="D92" s="20">
        <v>6.0000000000000002E-5</v>
      </c>
      <c r="E92" s="12">
        <f t="shared" ref="E92:E98" si="2">D92*1000000/(384.127*1000000)</f>
        <v>1.5619834065296112E-7</v>
      </c>
    </row>
    <row r="93" spans="1:5" ht="15.75" x14ac:dyDescent="0.25">
      <c r="A93" s="2" t="s">
        <v>44</v>
      </c>
      <c r="B93" s="6">
        <v>3</v>
      </c>
      <c r="C93" s="7" t="s">
        <v>2</v>
      </c>
      <c r="D93" s="12">
        <v>2955.6590000000001</v>
      </c>
      <c r="E93" s="12">
        <f t="shared" si="2"/>
        <v>7.6944838555998407</v>
      </c>
    </row>
    <row r="94" spans="1:5" ht="15.75" x14ac:dyDescent="0.25">
      <c r="A94" s="2" t="s">
        <v>54</v>
      </c>
      <c r="B94" s="6">
        <v>4</v>
      </c>
      <c r="C94" s="7" t="s">
        <v>32</v>
      </c>
      <c r="D94" s="15">
        <v>4.6000000000000001E-4</v>
      </c>
      <c r="E94" s="12">
        <f t="shared" si="2"/>
        <v>1.197520611672702E-6</v>
      </c>
    </row>
    <row r="95" spans="1:5" ht="15.75" x14ac:dyDescent="0.25">
      <c r="A95" s="2" t="s">
        <v>55</v>
      </c>
      <c r="B95" s="6">
        <v>5</v>
      </c>
      <c r="C95" s="7" t="s">
        <v>33</v>
      </c>
      <c r="D95" s="15">
        <v>0.02</v>
      </c>
      <c r="E95" s="12">
        <f t="shared" si="2"/>
        <v>5.2066113550987046E-5</v>
      </c>
    </row>
    <row r="96" spans="1:5" ht="15.75" x14ac:dyDescent="0.25">
      <c r="A96" s="2" t="s">
        <v>56</v>
      </c>
      <c r="B96" s="6">
        <v>6</v>
      </c>
      <c r="C96" s="7" t="s">
        <v>3</v>
      </c>
      <c r="D96" s="19">
        <v>5.3000000000000001E-5</v>
      </c>
      <c r="E96" s="12">
        <f t="shared" si="2"/>
        <v>1.3797520091011567E-7</v>
      </c>
    </row>
    <row r="97" spans="1:7" ht="15.75" x14ac:dyDescent="0.25">
      <c r="A97" s="2" t="s">
        <v>50</v>
      </c>
      <c r="B97" s="6">
        <v>7</v>
      </c>
      <c r="C97" s="7" t="s">
        <v>34</v>
      </c>
      <c r="D97" s="12">
        <v>1.7000000000000001E-2</v>
      </c>
      <c r="E97" s="12">
        <f t="shared" si="2"/>
        <v>4.4256196518338987E-5</v>
      </c>
    </row>
    <row r="98" spans="1:7" ht="15.75" x14ac:dyDescent="0.25">
      <c r="A98" s="2" t="s">
        <v>63</v>
      </c>
      <c r="B98" s="6">
        <v>8</v>
      </c>
      <c r="C98" s="7" t="s">
        <v>35</v>
      </c>
      <c r="D98" s="19">
        <v>1.66E-4</v>
      </c>
      <c r="E98" s="12">
        <f t="shared" si="2"/>
        <v>4.3214874247319247E-7</v>
      </c>
    </row>
    <row r="99" spans="1:7" ht="15.75" x14ac:dyDescent="0.25">
      <c r="A99" s="2" t="s">
        <v>45</v>
      </c>
      <c r="B99" s="6">
        <v>9</v>
      </c>
      <c r="C99" s="7" t="s">
        <v>4</v>
      </c>
      <c r="D99" s="12">
        <v>53.300710000000002</v>
      </c>
      <c r="E99" s="12">
        <f>D99*1000000/(384.127*1000000)</f>
        <v>0.13875804096041153</v>
      </c>
    </row>
    <row r="100" spans="1:7" ht="15.75" x14ac:dyDescent="0.25">
      <c r="A100" s="2" t="s">
        <v>59</v>
      </c>
      <c r="B100" s="6">
        <v>10</v>
      </c>
      <c r="C100" s="7" t="s">
        <v>5</v>
      </c>
      <c r="D100" s="24">
        <v>431246.45899999997</v>
      </c>
      <c r="E100" s="12">
        <f>D100*1000000/(384.127*1000000)</f>
        <v>1122.666355137754</v>
      </c>
      <c r="G100" s="25"/>
    </row>
    <row r="101" spans="1:7" ht="15.75" x14ac:dyDescent="0.25">
      <c r="A101" s="2" t="s">
        <v>51</v>
      </c>
      <c r="B101" s="6">
        <v>11</v>
      </c>
      <c r="C101" s="7" t="s">
        <v>6</v>
      </c>
      <c r="D101" s="12">
        <v>4.759728</v>
      </c>
      <c r="E101" s="12">
        <f>D101*1000000/(384.127*1000000)</f>
        <v>1.2391026925990622E-2</v>
      </c>
    </row>
    <row r="102" spans="1:7" ht="15.75" x14ac:dyDescent="0.25">
      <c r="A102" s="2" t="s">
        <v>53</v>
      </c>
      <c r="B102" s="6">
        <v>12</v>
      </c>
      <c r="C102" s="7" t="s">
        <v>7</v>
      </c>
      <c r="D102" s="12">
        <v>4.3499999999999997E-3</v>
      </c>
      <c r="E102" s="12">
        <f t="shared" ref="E102:E117" si="3">D102*1000000/(384.127*1000000)</f>
        <v>1.1324379697339681E-5</v>
      </c>
    </row>
    <row r="103" spans="1:7" ht="15.75" x14ac:dyDescent="0.25">
      <c r="A103" s="2" t="s">
        <v>43</v>
      </c>
      <c r="B103" s="6">
        <v>13</v>
      </c>
      <c r="C103" s="7" t="s">
        <v>8</v>
      </c>
      <c r="D103" s="12">
        <v>1677.0817199999999</v>
      </c>
      <c r="E103" s="12">
        <f t="shared" si="3"/>
        <v>4.3659563633902332</v>
      </c>
    </row>
    <row r="104" spans="1:7" ht="15.75" x14ac:dyDescent="0.25">
      <c r="A104" s="2" t="s">
        <v>60</v>
      </c>
      <c r="B104" s="6">
        <v>14</v>
      </c>
      <c r="C104" s="7" t="s">
        <v>9</v>
      </c>
      <c r="D104" s="15">
        <v>1.6299999999999999E-3</v>
      </c>
      <c r="E104" s="12">
        <f t="shared" si="3"/>
        <v>4.243388254405444E-6</v>
      </c>
    </row>
    <row r="105" spans="1:7" ht="15.75" x14ac:dyDescent="0.25">
      <c r="A105" s="2" t="s">
        <v>52</v>
      </c>
      <c r="B105" s="6">
        <v>15</v>
      </c>
      <c r="C105" s="7" t="s">
        <v>10</v>
      </c>
      <c r="D105" s="12">
        <v>1.8500000000000001E-3</v>
      </c>
      <c r="E105" s="12">
        <f t="shared" si="3"/>
        <v>4.8161155034663013E-6</v>
      </c>
    </row>
    <row r="106" spans="1:7" ht="15.75" x14ac:dyDescent="0.25">
      <c r="A106" s="2" t="s">
        <v>48</v>
      </c>
      <c r="B106" s="6">
        <v>16</v>
      </c>
      <c r="C106" s="7" t="s">
        <v>11</v>
      </c>
      <c r="D106" s="12">
        <v>0.36499999999999999</v>
      </c>
      <c r="E106" s="12">
        <f t="shared" si="3"/>
        <v>9.5020657230551352E-4</v>
      </c>
    </row>
    <row r="107" spans="1:7" ht="15.75" x14ac:dyDescent="0.25">
      <c r="A107" s="2" t="s">
        <v>64</v>
      </c>
      <c r="B107" s="6">
        <v>17</v>
      </c>
      <c r="C107" s="7" t="s">
        <v>12</v>
      </c>
      <c r="D107" s="19">
        <v>0</v>
      </c>
      <c r="E107" s="12">
        <f t="shared" si="3"/>
        <v>0</v>
      </c>
    </row>
    <row r="108" spans="1:7" ht="15.75" x14ac:dyDescent="0.25">
      <c r="A108" s="2" t="s">
        <v>47</v>
      </c>
      <c r="B108" s="6">
        <v>18</v>
      </c>
      <c r="C108" s="7" t="s">
        <v>13</v>
      </c>
      <c r="D108" s="12">
        <v>1.9E-2</v>
      </c>
      <c r="E108" s="12">
        <f t="shared" si="3"/>
        <v>4.9462807873437691E-5</v>
      </c>
    </row>
    <row r="109" spans="1:7" ht="15.75" x14ac:dyDescent="0.25">
      <c r="A109" s="2" t="s">
        <v>49</v>
      </c>
      <c r="B109" s="6">
        <v>19</v>
      </c>
      <c r="C109" s="7" t="s">
        <v>14</v>
      </c>
      <c r="D109" s="12">
        <v>0.371</v>
      </c>
      <c r="E109" s="12">
        <f t="shared" si="3"/>
        <v>9.6582640637080965E-4</v>
      </c>
    </row>
    <row r="110" spans="1:7" ht="15.75" x14ac:dyDescent="0.25">
      <c r="A110" s="2" t="s">
        <v>65</v>
      </c>
      <c r="B110" s="6">
        <v>20</v>
      </c>
      <c r="C110" s="7" t="s">
        <v>15</v>
      </c>
      <c r="D110" s="19">
        <v>0</v>
      </c>
      <c r="E110" s="12">
        <f t="shared" si="3"/>
        <v>0</v>
      </c>
    </row>
    <row r="111" spans="1:7" ht="15.75" x14ac:dyDescent="0.25">
      <c r="A111" s="2" t="s">
        <v>66</v>
      </c>
      <c r="B111" s="6">
        <v>21</v>
      </c>
      <c r="C111" s="7" t="s">
        <v>16</v>
      </c>
      <c r="D111" s="15">
        <v>0</v>
      </c>
      <c r="E111" s="12">
        <f t="shared" si="3"/>
        <v>0</v>
      </c>
      <c r="F111" t="s">
        <v>85</v>
      </c>
    </row>
    <row r="112" spans="1:7" ht="15.75" x14ac:dyDescent="0.25">
      <c r="A112" s="2" t="s">
        <v>57</v>
      </c>
      <c r="B112" s="6">
        <v>22</v>
      </c>
      <c r="C112" s="7" t="s">
        <v>17</v>
      </c>
      <c r="D112" s="12">
        <v>2.64E-3</v>
      </c>
      <c r="E112" s="12">
        <f t="shared" si="3"/>
        <v>6.8727269887302901E-6</v>
      </c>
    </row>
    <row r="113" spans="1:5" ht="15.75" x14ac:dyDescent="0.25">
      <c r="A113" s="2" t="s">
        <v>67</v>
      </c>
      <c r="B113" s="6">
        <v>23</v>
      </c>
      <c r="C113" s="7" t="s">
        <v>18</v>
      </c>
      <c r="D113" s="15">
        <v>0</v>
      </c>
      <c r="E113" s="12">
        <f t="shared" si="3"/>
        <v>0</v>
      </c>
    </row>
    <row r="114" spans="1:5" ht="15.75" x14ac:dyDescent="0.25">
      <c r="A114" s="2" t="s">
        <v>58</v>
      </c>
      <c r="B114" s="6">
        <v>24</v>
      </c>
      <c r="C114" s="7" t="s">
        <v>19</v>
      </c>
      <c r="D114" s="15">
        <v>0</v>
      </c>
      <c r="E114" s="12">
        <f t="shared" si="3"/>
        <v>0</v>
      </c>
    </row>
    <row r="115" spans="1:5" ht="15.75" x14ac:dyDescent="0.25">
      <c r="A115" s="2" t="s">
        <v>68</v>
      </c>
      <c r="B115" s="6">
        <v>25</v>
      </c>
      <c r="C115" s="7" t="s">
        <v>20</v>
      </c>
      <c r="D115" s="15">
        <v>0</v>
      </c>
      <c r="E115" s="12">
        <f t="shared" si="3"/>
        <v>0</v>
      </c>
    </row>
    <row r="116" spans="1:5" ht="15.75" x14ac:dyDescent="0.25">
      <c r="A116" s="2" t="s">
        <v>46</v>
      </c>
      <c r="B116" s="6">
        <v>26</v>
      </c>
      <c r="C116" s="7" t="s">
        <v>21</v>
      </c>
      <c r="D116" s="12">
        <v>0.49726100000000001</v>
      </c>
      <c r="E116" s="12">
        <f t="shared" si="3"/>
        <v>1.2945223845238685E-3</v>
      </c>
    </row>
    <row r="117" spans="1:5" ht="15.75" x14ac:dyDescent="0.25">
      <c r="A117" s="2"/>
      <c r="B117" s="6">
        <v>27</v>
      </c>
      <c r="C117" s="7" t="s">
        <v>22</v>
      </c>
      <c r="D117" s="15">
        <v>0</v>
      </c>
      <c r="E117" s="12">
        <f t="shared" si="3"/>
        <v>0</v>
      </c>
    </row>
    <row r="118" spans="1:5" ht="15.75" x14ac:dyDescent="0.25">
      <c r="B118" s="32" t="s">
        <v>82</v>
      </c>
      <c r="C118" s="33"/>
      <c r="D118" s="33"/>
      <c r="E118" s="34"/>
    </row>
    <row r="119" spans="1:5" ht="15.75" x14ac:dyDescent="0.25">
      <c r="B119" s="6">
        <v>1</v>
      </c>
      <c r="C119" s="7" t="s">
        <v>23</v>
      </c>
      <c r="D119" s="6" t="s">
        <v>69</v>
      </c>
      <c r="E119" s="6" t="s">
        <v>69</v>
      </c>
    </row>
    <row r="120" spans="1:5" ht="63" x14ac:dyDescent="0.25">
      <c r="B120" s="4">
        <v>2</v>
      </c>
      <c r="C120" s="8" t="s">
        <v>24</v>
      </c>
      <c r="D120" s="4" t="s">
        <v>69</v>
      </c>
      <c r="E120" s="4" t="s">
        <v>69</v>
      </c>
    </row>
    <row r="121" spans="1:5" ht="15.75" x14ac:dyDescent="0.25">
      <c r="B121" s="6">
        <v>3</v>
      </c>
      <c r="C121" s="7" t="s">
        <v>25</v>
      </c>
      <c r="D121" s="6" t="s">
        <v>69</v>
      </c>
      <c r="E121" s="6" t="s">
        <v>69</v>
      </c>
    </row>
    <row r="122" spans="1:5" ht="15.75" x14ac:dyDescent="0.25">
      <c r="B122" s="6">
        <v>4</v>
      </c>
      <c r="C122" s="7" t="s">
        <v>26</v>
      </c>
      <c r="D122" s="6" t="s">
        <v>69</v>
      </c>
      <c r="E122" s="6" t="s">
        <v>69</v>
      </c>
    </row>
    <row r="123" spans="1:5" ht="15.75" x14ac:dyDescent="0.25">
      <c r="B123" s="6">
        <v>5</v>
      </c>
      <c r="C123" s="7" t="s">
        <v>27</v>
      </c>
      <c r="D123" s="6" t="s">
        <v>69</v>
      </c>
      <c r="E123" s="6" t="s">
        <v>69</v>
      </c>
    </row>
    <row r="124" spans="1:5" ht="15.75" x14ac:dyDescent="0.25">
      <c r="B124" s="6">
        <v>6</v>
      </c>
      <c r="C124" s="7" t="s">
        <v>28</v>
      </c>
      <c r="D124" s="6" t="s">
        <v>69</v>
      </c>
      <c r="E124" s="6" t="s">
        <v>69</v>
      </c>
    </row>
    <row r="125" spans="1:5" ht="15.75" x14ac:dyDescent="0.25">
      <c r="B125" s="6">
        <v>7</v>
      </c>
      <c r="C125" s="7" t="s">
        <v>29</v>
      </c>
      <c r="D125" s="6" t="s">
        <v>69</v>
      </c>
      <c r="E125" s="6" t="s">
        <v>69</v>
      </c>
    </row>
    <row r="126" spans="1:5" ht="15.75" x14ac:dyDescent="0.25">
      <c r="B126" s="6">
        <v>8</v>
      </c>
      <c r="C126" s="7" t="s">
        <v>30</v>
      </c>
      <c r="D126" s="6" t="s">
        <v>69</v>
      </c>
      <c r="E126" s="6" t="s">
        <v>69</v>
      </c>
    </row>
    <row r="127" spans="1:5" ht="15.75" x14ac:dyDescent="0.25">
      <c r="B127" s="6">
        <v>9</v>
      </c>
      <c r="C127" s="7" t="s">
        <v>31</v>
      </c>
      <c r="D127" s="6" t="s">
        <v>69</v>
      </c>
      <c r="E127" s="6" t="s">
        <v>69</v>
      </c>
    </row>
    <row r="128" spans="1:5" ht="15.75" x14ac:dyDescent="0.25">
      <c r="B128" s="6">
        <v>10</v>
      </c>
      <c r="C128" s="7" t="s">
        <v>22</v>
      </c>
      <c r="D128" s="6" t="s">
        <v>69</v>
      </c>
      <c r="E128" s="6" t="s">
        <v>69</v>
      </c>
    </row>
    <row r="129" spans="1:7" ht="93.6" customHeight="1" x14ac:dyDescent="0.25">
      <c r="B129" s="27" t="s">
        <v>84</v>
      </c>
      <c r="C129" s="27"/>
      <c r="D129" s="27"/>
      <c r="E129" s="27"/>
      <c r="F129" s="27"/>
      <c r="G129" s="28"/>
    </row>
    <row r="130" spans="1:7" ht="15" customHeight="1" x14ac:dyDescent="0.25">
      <c r="B130" s="1"/>
      <c r="C130" s="1"/>
      <c r="D130" s="1"/>
      <c r="E130" s="1"/>
      <c r="F130" s="1"/>
      <c r="G130" s="11"/>
    </row>
    <row r="131" spans="1:7" ht="15" customHeight="1" x14ac:dyDescent="0.25">
      <c r="B131" s="1"/>
      <c r="C131" s="1"/>
      <c r="D131" s="1"/>
      <c r="E131" s="1"/>
      <c r="F131" s="1"/>
      <c r="G131" s="11"/>
    </row>
    <row r="132" spans="1:7" ht="15.75" x14ac:dyDescent="0.25">
      <c r="B132" s="16" t="s">
        <v>83</v>
      </c>
      <c r="C132" s="17"/>
    </row>
    <row r="133" spans="1:7" ht="15.75" x14ac:dyDescent="0.25">
      <c r="B133" s="29" t="s">
        <v>39</v>
      </c>
      <c r="C133" s="30"/>
      <c r="D133" s="30"/>
      <c r="E133" s="31"/>
    </row>
    <row r="134" spans="1:7" ht="15.75" x14ac:dyDescent="0.25">
      <c r="A134" s="2" t="s">
        <v>61</v>
      </c>
      <c r="B134" s="6">
        <v>1</v>
      </c>
      <c r="C134" s="7" t="s">
        <v>0</v>
      </c>
      <c r="D134" s="12">
        <f>D6+D49+D91</f>
        <v>609.9126</v>
      </c>
      <c r="E134" s="12">
        <f>D134*1000000/(430.956*1000000)</f>
        <v>1.4152549216161279</v>
      </c>
    </row>
    <row r="135" spans="1:7" ht="15.75" x14ac:dyDescent="0.25">
      <c r="A135" s="2" t="s">
        <v>62</v>
      </c>
      <c r="B135" s="6">
        <v>2</v>
      </c>
      <c r="C135" s="7" t="s">
        <v>1</v>
      </c>
      <c r="D135" s="12">
        <f t="shared" ref="D135:D160" si="4">D7+D50+D92</f>
        <v>2.3930000000000002E-3</v>
      </c>
      <c r="E135" s="12">
        <f t="shared" ref="E135:E171" si="5">D135*1000000/(430.956*1000000)</f>
        <v>5.55277104855252E-6</v>
      </c>
    </row>
    <row r="136" spans="1:7" ht="15.75" x14ac:dyDescent="0.25">
      <c r="A136" s="2" t="s">
        <v>44</v>
      </c>
      <c r="B136" s="6">
        <v>3</v>
      </c>
      <c r="C136" s="7" t="s">
        <v>2</v>
      </c>
      <c r="D136" s="12">
        <f>D8+D51+D93</f>
        <v>3518.1507310000002</v>
      </c>
      <c r="E136" s="12">
        <f t="shared" si="5"/>
        <v>8.1635961235021668</v>
      </c>
    </row>
    <row r="137" spans="1:7" ht="15.75" x14ac:dyDescent="0.25">
      <c r="A137" s="2" t="s">
        <v>54</v>
      </c>
      <c r="B137" s="6">
        <v>4</v>
      </c>
      <c r="C137" s="7" t="s">
        <v>32</v>
      </c>
      <c r="D137" s="6">
        <f>D9+D52+D94</f>
        <v>9.2299999999999999E-4</v>
      </c>
      <c r="E137" s="12">
        <f t="shared" si="5"/>
        <v>2.1417499698345075E-6</v>
      </c>
    </row>
    <row r="138" spans="1:7" ht="15.75" x14ac:dyDescent="0.25">
      <c r="A138" s="2" t="s">
        <v>55</v>
      </c>
      <c r="B138" s="6">
        <v>5</v>
      </c>
      <c r="C138" s="7" t="s">
        <v>33</v>
      </c>
      <c r="D138" s="6">
        <f t="shared" si="4"/>
        <v>2.1000000000000001E-2</v>
      </c>
      <c r="E138" s="12">
        <f t="shared" si="5"/>
        <v>4.872887255311447E-5</v>
      </c>
    </row>
    <row r="139" spans="1:7" ht="15.75" x14ac:dyDescent="0.25">
      <c r="A139" s="2" t="s">
        <v>56</v>
      </c>
      <c r="B139" s="6">
        <v>6</v>
      </c>
      <c r="C139" s="7" t="s">
        <v>3</v>
      </c>
      <c r="D139" s="6">
        <f t="shared" si="4"/>
        <v>1.06E-4</v>
      </c>
      <c r="E139" s="12">
        <f t="shared" si="5"/>
        <v>2.459647852681016E-7</v>
      </c>
    </row>
    <row r="140" spans="1:7" ht="15.75" x14ac:dyDescent="0.25">
      <c r="A140" s="2" t="s">
        <v>50</v>
      </c>
      <c r="B140" s="6">
        <v>7</v>
      </c>
      <c r="C140" s="7" t="s">
        <v>34</v>
      </c>
      <c r="D140" s="6">
        <f t="shared" si="4"/>
        <v>1.7496000000000001E-2</v>
      </c>
      <c r="E140" s="12">
        <f t="shared" si="5"/>
        <v>4.0598112104251941E-5</v>
      </c>
    </row>
    <row r="141" spans="1:7" ht="15.75" x14ac:dyDescent="0.25">
      <c r="A141" s="2" t="s">
        <v>63</v>
      </c>
      <c r="B141" s="6">
        <v>8</v>
      </c>
      <c r="C141" s="7" t="s">
        <v>35</v>
      </c>
      <c r="D141" s="12">
        <f t="shared" si="4"/>
        <v>8.7206000000000006E-2</v>
      </c>
      <c r="E141" s="12">
        <f t="shared" si="5"/>
        <v>2.023547647555667E-4</v>
      </c>
    </row>
    <row r="142" spans="1:7" ht="15.75" x14ac:dyDescent="0.25">
      <c r="A142" s="2" t="s">
        <v>45</v>
      </c>
      <c r="B142" s="6">
        <v>9</v>
      </c>
      <c r="C142" s="7" t="s">
        <v>4</v>
      </c>
      <c r="D142" s="12">
        <f t="shared" si="4"/>
        <v>59.73189</v>
      </c>
      <c r="E142" s="12">
        <f t="shared" si="5"/>
        <v>0.13860322167460251</v>
      </c>
    </row>
    <row r="143" spans="1:7" ht="15.75" x14ac:dyDescent="0.25">
      <c r="A143" s="2" t="s">
        <v>59</v>
      </c>
      <c r="B143" s="6">
        <v>10</v>
      </c>
      <c r="C143" s="7" t="s">
        <v>5</v>
      </c>
      <c r="D143" s="12">
        <f>D15+D58+D100</f>
        <v>482396.33843199996</v>
      </c>
      <c r="E143" s="12">
        <f>D143*1000000/(430.956*1000000)</f>
        <v>1119.3633188353333</v>
      </c>
    </row>
    <row r="144" spans="1:7" ht="15.75" x14ac:dyDescent="0.25">
      <c r="A144" s="2" t="s">
        <v>51</v>
      </c>
      <c r="B144" s="6">
        <v>11</v>
      </c>
      <c r="C144" s="7" t="s">
        <v>6</v>
      </c>
      <c r="D144" s="12">
        <f t="shared" si="4"/>
        <v>5.6560759999999997</v>
      </c>
      <c r="E144" s="12">
        <f t="shared" si="5"/>
        <v>1.312448602641569E-2</v>
      </c>
    </row>
    <row r="145" spans="1:5" ht="15.75" x14ac:dyDescent="0.25">
      <c r="A145" s="2" t="s">
        <v>53</v>
      </c>
      <c r="B145" s="6">
        <v>12</v>
      </c>
      <c r="C145" s="7" t="s">
        <v>7</v>
      </c>
      <c r="D145" s="12">
        <f t="shared" si="4"/>
        <v>4.9359999999999994E-3</v>
      </c>
      <c r="E145" s="12">
        <f t="shared" si="5"/>
        <v>1.1453605472484428E-5</v>
      </c>
    </row>
    <row r="146" spans="1:5" ht="15.75" x14ac:dyDescent="0.25">
      <c r="A146" s="2" t="s">
        <v>43</v>
      </c>
      <c r="B146" s="6">
        <v>13</v>
      </c>
      <c r="C146" s="7" t="s">
        <v>8</v>
      </c>
      <c r="D146" s="12">
        <f t="shared" si="4"/>
        <v>1989.949932</v>
      </c>
      <c r="E146" s="12">
        <f t="shared" si="5"/>
        <v>4.6175246011193716</v>
      </c>
    </row>
    <row r="147" spans="1:5" ht="15.75" x14ac:dyDescent="0.25">
      <c r="A147" s="2" t="s">
        <v>60</v>
      </c>
      <c r="B147" s="6">
        <v>14</v>
      </c>
      <c r="C147" s="7" t="s">
        <v>9</v>
      </c>
      <c r="D147" s="15">
        <f t="shared" si="4"/>
        <v>1.6299999999999999E-3</v>
      </c>
      <c r="E147" s="12">
        <f t="shared" si="5"/>
        <v>3.7822886791226947E-6</v>
      </c>
    </row>
    <row r="148" spans="1:5" ht="15.75" x14ac:dyDescent="0.25">
      <c r="A148" s="2" t="s">
        <v>52</v>
      </c>
      <c r="B148" s="6">
        <v>15</v>
      </c>
      <c r="C148" s="7" t="s">
        <v>10</v>
      </c>
      <c r="D148" s="12">
        <f t="shared" si="4"/>
        <v>1.8839000000000002E-2</v>
      </c>
      <c r="E148" s="12">
        <f t="shared" si="5"/>
        <v>4.3714439525148741E-5</v>
      </c>
    </row>
    <row r="149" spans="1:5" ht="15.75" x14ac:dyDescent="0.25">
      <c r="A149" s="2" t="s">
        <v>48</v>
      </c>
      <c r="B149" s="6">
        <v>16</v>
      </c>
      <c r="C149" s="7" t="s">
        <v>11</v>
      </c>
      <c r="D149" s="12">
        <f t="shared" si="4"/>
        <v>0.41361100000000001</v>
      </c>
      <c r="E149" s="12">
        <f t="shared" si="5"/>
        <v>9.5975227169362996E-4</v>
      </c>
    </row>
    <row r="150" spans="1:5" ht="15.75" x14ac:dyDescent="0.25">
      <c r="A150" s="2" t="s">
        <v>64</v>
      </c>
      <c r="B150" s="6">
        <v>17</v>
      </c>
      <c r="C150" s="7" t="s">
        <v>12</v>
      </c>
      <c r="D150" s="15">
        <f t="shared" si="4"/>
        <v>0</v>
      </c>
      <c r="E150" s="12">
        <f t="shared" si="5"/>
        <v>0</v>
      </c>
    </row>
    <row r="151" spans="1:5" ht="15.75" x14ac:dyDescent="0.25">
      <c r="A151" s="2" t="s">
        <v>47</v>
      </c>
      <c r="B151" s="6">
        <v>18</v>
      </c>
      <c r="C151" s="7" t="s">
        <v>13</v>
      </c>
      <c r="D151" s="12">
        <f t="shared" si="4"/>
        <v>2.2054000000000001E-2</v>
      </c>
      <c r="E151" s="12">
        <f t="shared" si="5"/>
        <v>5.117459787078031E-5</v>
      </c>
    </row>
    <row r="152" spans="1:5" ht="15.75" x14ac:dyDescent="0.25">
      <c r="A152" s="2" t="s">
        <v>49</v>
      </c>
      <c r="B152" s="6">
        <v>19</v>
      </c>
      <c r="C152" s="7" t="s">
        <v>14</v>
      </c>
      <c r="D152" s="12">
        <f>D24+D67+D109</f>
        <v>0.41545599999999999</v>
      </c>
      <c r="E152" s="12">
        <f t="shared" si="5"/>
        <v>9.6403345121079647E-4</v>
      </c>
    </row>
    <row r="153" spans="1:5" ht="15.75" x14ac:dyDescent="0.25">
      <c r="A153" s="2" t="s">
        <v>65</v>
      </c>
      <c r="B153" s="6">
        <v>20</v>
      </c>
      <c r="C153" s="7" t="s">
        <v>15</v>
      </c>
      <c r="D153" s="12">
        <f t="shared" si="4"/>
        <v>0</v>
      </c>
      <c r="E153" s="12">
        <f t="shared" si="5"/>
        <v>0</v>
      </c>
    </row>
    <row r="154" spans="1:5" ht="15.75" x14ac:dyDescent="0.25">
      <c r="A154" s="2" t="s">
        <v>66</v>
      </c>
      <c r="B154" s="6">
        <v>21</v>
      </c>
      <c r="C154" s="7" t="s">
        <v>16</v>
      </c>
      <c r="D154" s="15">
        <f>D26+D69+D111</f>
        <v>0</v>
      </c>
      <c r="E154" s="12">
        <f t="shared" si="5"/>
        <v>0</v>
      </c>
    </row>
    <row r="155" spans="1:5" ht="15.75" x14ac:dyDescent="0.25">
      <c r="A155" s="2" t="s">
        <v>57</v>
      </c>
      <c r="B155" s="6">
        <v>22</v>
      </c>
      <c r="C155" s="7" t="s">
        <v>17</v>
      </c>
      <c r="D155" s="15">
        <f>D27+D70+D111</f>
        <v>0</v>
      </c>
      <c r="E155" s="12">
        <f t="shared" si="5"/>
        <v>0</v>
      </c>
    </row>
    <row r="156" spans="1:5" ht="15.75" x14ac:dyDescent="0.25">
      <c r="A156" s="2" t="s">
        <v>67</v>
      </c>
      <c r="B156" s="6">
        <v>23</v>
      </c>
      <c r="C156" s="7" t="s">
        <v>18</v>
      </c>
      <c r="D156" s="15">
        <f t="shared" si="4"/>
        <v>0</v>
      </c>
      <c r="E156" s="12">
        <f t="shared" si="5"/>
        <v>0</v>
      </c>
    </row>
    <row r="157" spans="1:5" ht="15.75" x14ac:dyDescent="0.25">
      <c r="A157" s="2" t="s">
        <v>58</v>
      </c>
      <c r="B157" s="6">
        <v>24</v>
      </c>
      <c r="C157" s="7" t="s">
        <v>19</v>
      </c>
      <c r="D157" s="15">
        <f t="shared" si="4"/>
        <v>0</v>
      </c>
      <c r="E157" s="12">
        <f t="shared" si="5"/>
        <v>0</v>
      </c>
    </row>
    <row r="158" spans="1:5" ht="15.75" x14ac:dyDescent="0.25">
      <c r="A158" s="2" t="s">
        <v>68</v>
      </c>
      <c r="B158" s="6">
        <v>25</v>
      </c>
      <c r="C158" s="7" t="s">
        <v>20</v>
      </c>
      <c r="D158" s="15">
        <f>D30+D73+D116</f>
        <v>0.49726100000000001</v>
      </c>
      <c r="E158" s="12">
        <f t="shared" si="5"/>
        <v>1.1538556140302026E-3</v>
      </c>
    </row>
    <row r="159" spans="1:5" ht="15.75" x14ac:dyDescent="0.25">
      <c r="A159" s="2" t="s">
        <v>46</v>
      </c>
      <c r="B159" s="6">
        <v>26</v>
      </c>
      <c r="C159" s="7" t="s">
        <v>21</v>
      </c>
      <c r="D159" s="12">
        <f>D31+D74+D116</f>
        <v>0.56321200000000005</v>
      </c>
      <c r="E159" s="12">
        <f t="shared" si="5"/>
        <v>1.30688979849451E-3</v>
      </c>
    </row>
    <row r="160" spans="1:5" ht="15.75" x14ac:dyDescent="0.25">
      <c r="A160" s="2"/>
      <c r="B160" s="6">
        <v>27</v>
      </c>
      <c r="C160" s="7" t="s">
        <v>22</v>
      </c>
      <c r="D160" s="15">
        <f t="shared" si="4"/>
        <v>0</v>
      </c>
      <c r="E160" s="12">
        <f t="shared" si="5"/>
        <v>0</v>
      </c>
    </row>
    <row r="161" spans="1:5" ht="15.75" x14ac:dyDescent="0.25">
      <c r="B161" s="32" t="s">
        <v>38</v>
      </c>
      <c r="C161" s="33"/>
      <c r="D161" s="33"/>
      <c r="E161" s="34"/>
    </row>
    <row r="162" spans="1:5" ht="15.75" x14ac:dyDescent="0.25">
      <c r="A162" s="2" t="s">
        <v>73</v>
      </c>
      <c r="B162" s="6">
        <v>1</v>
      </c>
      <c r="C162" s="7" t="s">
        <v>23</v>
      </c>
      <c r="D162" s="12">
        <f>D34+D77</f>
        <v>0.377</v>
      </c>
      <c r="E162" s="12">
        <f t="shared" si="5"/>
        <v>8.7479928345353126E-4</v>
      </c>
    </row>
    <row r="163" spans="1:5" ht="63" x14ac:dyDescent="0.25">
      <c r="A163" s="14" t="s">
        <v>74</v>
      </c>
      <c r="B163" s="4">
        <v>2</v>
      </c>
      <c r="C163" s="8" t="s">
        <v>24</v>
      </c>
      <c r="D163" s="4">
        <f t="shared" ref="D163:D171" si="6">D35+D78</f>
        <v>4.7389999999999999</v>
      </c>
      <c r="E163" s="26">
        <f t="shared" si="5"/>
        <v>1.0996482239486165E-2</v>
      </c>
    </row>
    <row r="164" spans="1:5" ht="15.75" x14ac:dyDescent="0.25">
      <c r="A164" s="2" t="s">
        <v>75</v>
      </c>
      <c r="B164" s="6">
        <v>3</v>
      </c>
      <c r="C164" s="7" t="s">
        <v>25</v>
      </c>
      <c r="D164" s="6">
        <f t="shared" si="6"/>
        <v>10.321</v>
      </c>
      <c r="E164" s="12">
        <f t="shared" si="5"/>
        <v>2.3949080648604498E-2</v>
      </c>
    </row>
    <row r="165" spans="1:5" ht="15.75" x14ac:dyDescent="0.25">
      <c r="A165" s="2" t="s">
        <v>76</v>
      </c>
      <c r="B165" s="6">
        <v>4</v>
      </c>
      <c r="C165" s="7" t="s">
        <v>26</v>
      </c>
      <c r="D165" s="6">
        <f>D37+D80</f>
        <v>3.7456000000000003E-2</v>
      </c>
      <c r="E165" s="12">
        <f t="shared" si="5"/>
        <v>8.6913745254735988E-5</v>
      </c>
    </row>
    <row r="166" spans="1:5" ht="15.75" x14ac:dyDescent="0.25">
      <c r="A166" s="2" t="s">
        <v>77</v>
      </c>
      <c r="B166" s="6">
        <v>5</v>
      </c>
      <c r="C166" s="7" t="s">
        <v>27</v>
      </c>
      <c r="D166" s="6">
        <f t="shared" si="6"/>
        <v>8.4830000000000005</v>
      </c>
      <c r="E166" s="12">
        <f t="shared" si="5"/>
        <v>1.9684144088955718E-2</v>
      </c>
    </row>
    <row r="167" spans="1:5" ht="15.75" x14ac:dyDescent="0.25">
      <c r="A167" s="2" t="s">
        <v>78</v>
      </c>
      <c r="B167" s="6">
        <v>6</v>
      </c>
      <c r="C167" s="7" t="s">
        <v>28</v>
      </c>
      <c r="D167" s="6">
        <f t="shared" si="6"/>
        <v>0.13800000000000001</v>
      </c>
      <c r="E167" s="12">
        <f t="shared" si="5"/>
        <v>3.2021830534903793E-4</v>
      </c>
    </row>
    <row r="168" spans="1:5" ht="15.75" x14ac:dyDescent="0.25">
      <c r="A168" s="2" t="s">
        <v>79</v>
      </c>
      <c r="B168" s="6">
        <v>7</v>
      </c>
      <c r="C168" s="7" t="s">
        <v>29</v>
      </c>
      <c r="D168" s="6">
        <f t="shared" si="6"/>
        <v>158.65899999999999</v>
      </c>
      <c r="E168" s="12">
        <f t="shared" si="5"/>
        <v>0.36815591382878993</v>
      </c>
    </row>
    <row r="169" spans="1:5" ht="15.75" x14ac:dyDescent="0.25">
      <c r="A169" s="2" t="s">
        <v>80</v>
      </c>
      <c r="B169" s="6">
        <v>8</v>
      </c>
      <c r="C169" s="7" t="s">
        <v>30</v>
      </c>
      <c r="D169" s="6">
        <f t="shared" si="6"/>
        <v>1.2798</v>
      </c>
      <c r="E169" s="12">
        <f t="shared" si="5"/>
        <v>2.9696767187369476E-3</v>
      </c>
    </row>
    <row r="170" spans="1:5" ht="15.75" x14ac:dyDescent="0.25">
      <c r="A170" s="2" t="s">
        <v>81</v>
      </c>
      <c r="B170" s="6">
        <v>9</v>
      </c>
      <c r="C170" s="7" t="s">
        <v>31</v>
      </c>
      <c r="D170" s="6">
        <f t="shared" si="6"/>
        <v>67.052999999999997</v>
      </c>
      <c r="E170" s="12">
        <f t="shared" si="5"/>
        <v>0.15559129006209452</v>
      </c>
    </row>
    <row r="171" spans="1:5" ht="15.75" x14ac:dyDescent="0.25">
      <c r="A171" s="2"/>
      <c r="B171" s="6">
        <v>10</v>
      </c>
      <c r="C171" s="7" t="s">
        <v>22</v>
      </c>
      <c r="D171" s="6">
        <f t="shared" si="6"/>
        <v>0</v>
      </c>
      <c r="E171" s="12">
        <f t="shared" si="5"/>
        <v>0</v>
      </c>
    </row>
  </sheetData>
  <mergeCells count="13">
    <mergeCell ref="C2:E2"/>
    <mergeCell ref="B88:E88"/>
    <mergeCell ref="B33:E33"/>
    <mergeCell ref="B5:E5"/>
    <mergeCell ref="B3:E3"/>
    <mergeCell ref="B46:E46"/>
    <mergeCell ref="B48:E48"/>
    <mergeCell ref="B76:E76"/>
    <mergeCell ref="B129:G129"/>
    <mergeCell ref="B133:E133"/>
    <mergeCell ref="B161:E161"/>
    <mergeCell ref="B90:E90"/>
    <mergeCell ref="B118:E1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Синьоокова Ирина</dc:creator>
  <cp:lastModifiedBy>press01</cp:lastModifiedBy>
  <cp:lastPrinted>2020-02-10T07:50:29Z</cp:lastPrinted>
  <dcterms:created xsi:type="dcterms:W3CDTF">2019-11-07T11:23:32Z</dcterms:created>
  <dcterms:modified xsi:type="dcterms:W3CDTF">2022-11-10T07:22:28Z</dcterms:modified>
</cp:coreProperties>
</file>