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01\Desktop\Сайт\"/>
    </mc:Choice>
  </mc:AlternateContent>
  <xr:revisionPtr revIDLastSave="0" documentId="8_{C6E01783-D1E9-44FC-8359-8D05CFFC36C8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5" i="1"/>
  <c r="E164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103" i="1"/>
  <c r="D100" i="1"/>
  <c r="D116" i="1"/>
  <c r="D112" i="1"/>
  <c r="D109" i="1"/>
  <c r="D108" i="1"/>
  <c r="D106" i="1"/>
  <c r="D105" i="1"/>
  <c r="D102" i="1"/>
  <c r="D101" i="1"/>
  <c r="D99" i="1"/>
  <c r="D98" i="1"/>
  <c r="D97" i="1"/>
  <c r="D95" i="1"/>
  <c r="D93" i="1"/>
  <c r="D92" i="1"/>
  <c r="D91" i="1"/>
  <c r="D78" i="1"/>
  <c r="D77" i="1"/>
  <c r="D58" i="1"/>
  <c r="D61" i="1"/>
  <c r="D59" i="1"/>
  <c r="D57" i="1"/>
  <c r="D51" i="1"/>
  <c r="D49" i="1"/>
  <c r="D74" i="1"/>
  <c r="D67" i="1"/>
  <c r="D66" i="1"/>
  <c r="D64" i="1"/>
  <c r="D63" i="1"/>
  <c r="D60" i="1"/>
  <c r="D56" i="1"/>
  <c r="D55" i="1"/>
  <c r="D52" i="1"/>
  <c r="D53" i="1"/>
  <c r="D54" i="1"/>
  <c r="D50" i="1"/>
  <c r="D15" i="1"/>
  <c r="D25" i="1"/>
  <c r="D24" i="1"/>
  <c r="D23" i="1"/>
  <c r="D21" i="1"/>
  <c r="D20" i="1"/>
  <c r="D18" i="1"/>
  <c r="D17" i="1"/>
  <c r="D16" i="1"/>
  <c r="D14" i="1"/>
  <c r="D12" i="1"/>
  <c r="D7" i="1"/>
  <c r="D6" i="1"/>
  <c r="D8" i="1"/>
  <c r="D136" i="1"/>
  <c r="D115" i="1"/>
  <c r="D111" i="1"/>
  <c r="D96" i="1"/>
  <c r="D162" i="1"/>
  <c r="D31" i="1"/>
  <c r="D11" i="1"/>
  <c r="D9" i="1"/>
  <c r="D94" i="1"/>
  <c r="D70" i="1"/>
  <c r="D134" i="1" l="1"/>
  <c r="D152" i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44" i="1"/>
  <c r="D146" i="1"/>
  <c r="D163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43" i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<sst xmlns="http://schemas.openxmlformats.org/spreadsheetml/2006/main" count="325" uniqueCount="85">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</sst>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0" xfId="0" applyAlignment="1">
      <alignment vertical="distributed"/>
    </xf>
    <xf numFmtId="0" fontId="0" fillId="0" borderId="0" xfId="0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2" fillId="0" borderId="0" xfId="0" applyFont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workbookViewId="0">
      <selection activeCell="G163" sqref="G163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"/>
      <c r="D2" s="30" t="s">
        <v>42</v>
      </c>
      <c r="E2" s="30"/>
      <c r="F2" s="30"/>
      <c r="G2" s="30"/>
      <c r="H2" s="30"/>
      <c r="I2" s="30"/>
      <c r="J2" s="30"/>
      <c r="K2" s="1"/>
      <c r="L2" s="1"/>
      <c r="M2" s="1"/>
    </row>
    <row r="3" spans="1:13" ht="17.649999999999999" customHeight="1" x14ac:dyDescent="0.25">
      <c r="B3" s="29" t="s">
        <v>70</v>
      </c>
      <c r="C3" s="29"/>
      <c r="D3" s="29"/>
      <c r="E3" s="29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3" t="s">
        <v>39</v>
      </c>
      <c r="C5" s="24"/>
      <c r="D5" s="24"/>
      <c r="E5" s="25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2">
        <f>2063.638</f>
        <v>2063.6379999999999</v>
      </c>
      <c r="E6" s="12">
        <f>D6*1000000/(1022.228688*1000000)</f>
        <v>2.0187635352296041</v>
      </c>
      <c r="F6" s="3"/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8" t="s">
        <v>1</v>
      </c>
      <c r="D7" s="20">
        <f>0.213</f>
        <v>0.21299999999999999</v>
      </c>
      <c r="E7" s="12">
        <f t="shared" ref="E7:E43" si="0">D7*1000000/(1022.228688*1000000)</f>
        <v>2.0836824724293005E-4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2">
        <f>17851.667</f>
        <v>17851.667000000001</v>
      </c>
      <c r="E8" s="12">
        <f t="shared" si="0"/>
        <v>17.463476822321386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18" t="s">
        <v>32</v>
      </c>
      <c r="D9" s="15">
        <f>0+0</f>
        <v>0</v>
      </c>
      <c r="E9" s="12">
        <f t="shared" si="0"/>
        <v>0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18" t="s">
        <v>33</v>
      </c>
      <c r="D10" s="15">
        <v>0</v>
      </c>
      <c r="E10" s="12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18" t="s">
        <v>3</v>
      </c>
      <c r="D11" s="19">
        <f>0+0</f>
        <v>0</v>
      </c>
      <c r="E11" s="12">
        <f t="shared" si="0"/>
        <v>0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2">
        <f>0.011</f>
        <v>1.0999999999999999E-2</v>
      </c>
      <c r="E12" s="12">
        <f t="shared" si="0"/>
        <v>1.0760801500808594E-5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18" t="s">
        <v>35</v>
      </c>
      <c r="D13" s="19">
        <v>0</v>
      </c>
      <c r="E13" s="12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2">
        <f>123.451</f>
        <v>123.45099999999999</v>
      </c>
      <c r="E14" s="12">
        <f t="shared" si="0"/>
        <v>0.12076651873421107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2">
        <f>917842.234</f>
        <v>917842.23400000005</v>
      </c>
      <c r="E15" s="12">
        <f t="shared" si="0"/>
        <v>897.88346264842846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2">
        <f>13.898</f>
        <v>13.898</v>
      </c>
      <c r="E16" s="12">
        <f t="shared" si="0"/>
        <v>1.3595783568930713E-2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2">
        <f>0.001</f>
        <v>1E-3</v>
      </c>
      <c r="E17" s="12">
        <f t="shared" si="0"/>
        <v>9.7825468189169027E-7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2">
        <f>1575.315</f>
        <v>1575.3150000000001</v>
      </c>
      <c r="E18" s="12">
        <f t="shared" si="0"/>
        <v>1.5410592742042082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18" t="s">
        <v>9</v>
      </c>
      <c r="D19" s="15">
        <v>0</v>
      </c>
      <c r="E19" s="12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2">
        <f>0.00225</f>
        <v>2.2499999999999998E-3</v>
      </c>
      <c r="E20" s="12">
        <f t="shared" si="0"/>
        <v>2.2010730342563035E-6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2">
        <f>0.449</f>
        <v>0.44900000000000001</v>
      </c>
      <c r="E21" s="12">
        <f t="shared" si="0"/>
        <v>4.3923635216936899E-4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18" t="s">
        <v>12</v>
      </c>
      <c r="D22" s="19">
        <v>0</v>
      </c>
      <c r="E22" s="12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2">
        <f>0.04</f>
        <v>0.04</v>
      </c>
      <c r="E23" s="12">
        <f t="shared" si="0"/>
        <v>3.9130187275667616E-5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2">
        <f>0.439</f>
        <v>0.439</v>
      </c>
      <c r="E24" s="12">
        <f t="shared" si="0"/>
        <v>4.2945380535045207E-4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18" t="s">
        <v>15</v>
      </c>
      <c r="D25" s="19">
        <f>0.024</f>
        <v>2.4E-2</v>
      </c>
      <c r="E25" s="12">
        <f t="shared" si="0"/>
        <v>2.3478112365400568E-5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18" t="s">
        <v>16</v>
      </c>
      <c r="D26" s="15">
        <v>0</v>
      </c>
      <c r="E26" s="12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18" t="s">
        <v>17</v>
      </c>
      <c r="D27" s="15">
        <v>0</v>
      </c>
      <c r="E27" s="12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18" t="s">
        <v>18</v>
      </c>
      <c r="D28" s="15">
        <v>0</v>
      </c>
      <c r="E28" s="12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18" t="s">
        <v>19</v>
      </c>
      <c r="D29" s="15">
        <v>0</v>
      </c>
      <c r="E29" s="12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18" t="s">
        <v>20</v>
      </c>
      <c r="D30" s="15">
        <v>0</v>
      </c>
      <c r="E30" s="12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2">
        <f>0.25+0</f>
        <v>0.25</v>
      </c>
      <c r="E31" s="12">
        <f t="shared" si="0"/>
        <v>2.4456367047292257E-4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5">
        <v>0</v>
      </c>
      <c r="E32" s="12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6" t="s">
        <v>38</v>
      </c>
      <c r="C33" s="27"/>
      <c r="D33" s="27"/>
      <c r="E33" s="28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2">
        <v>7.3999999999999996E-2</v>
      </c>
      <c r="E34" s="12">
        <f t="shared" si="0"/>
        <v>7.2390846459985088E-5</v>
      </c>
      <c r="F34" s="3"/>
      <c r="G34" s="3"/>
      <c r="H34" s="3"/>
      <c r="I34" s="3"/>
      <c r="J34" s="3"/>
    </row>
    <row r="35" spans="1:10" ht="44.25" customHeight="1" x14ac:dyDescent="0.25">
      <c r="A35" s="14" t="s">
        <v>74</v>
      </c>
      <c r="B35" s="4">
        <v>2</v>
      </c>
      <c r="C35" s="8" t="s">
        <v>24</v>
      </c>
      <c r="D35" s="13">
        <v>0.69</v>
      </c>
      <c r="E35" s="12">
        <f t="shared" si="0"/>
        <v>6.7499573050526637E-4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2">
        <v>6.4740000000000002</v>
      </c>
      <c r="E36" s="12">
        <f t="shared" si="0"/>
        <v>6.3332208105668034E-3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2">
        <v>0.106</v>
      </c>
      <c r="E37" s="12">
        <f t="shared" si="0"/>
        <v>1.0369499628051918E-4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2">
        <v>0.70499999999999996</v>
      </c>
      <c r="E38" s="12">
        <f t="shared" si="0"/>
        <v>6.896695507336417E-4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2">
        <v>1.7999999999999999E-2</v>
      </c>
      <c r="E39" s="12">
        <f t="shared" si="0"/>
        <v>1.7608584274050428E-5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2">
        <v>544.70699999999999</v>
      </c>
      <c r="E40" s="12">
        <f t="shared" si="0"/>
        <v>0.53286217300917693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2">
        <v>0.14099999999999999</v>
      </c>
      <c r="E41" s="12">
        <f t="shared" si="0"/>
        <v>1.3793391014672835E-4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2">
        <v>108.801</v>
      </c>
      <c r="E42" s="12">
        <f t="shared" si="0"/>
        <v>0.1064350876444978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5">
        <v>0</v>
      </c>
      <c r="E43" s="12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29" t="s">
        <v>71</v>
      </c>
      <c r="C46" s="29"/>
      <c r="D46" s="29"/>
      <c r="E46" s="29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3" t="s">
        <v>39</v>
      </c>
      <c r="C48" s="24"/>
      <c r="D48" s="24"/>
      <c r="E48" s="25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f>709.286339+0.000156</f>
        <v>709.28649499999995</v>
      </c>
      <c r="E49" s="12">
        <f>D49*1000000/(602.269209*1000000)</f>
        <v>1.1776901166468232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f>0.002271</f>
        <v>2.271E-3</v>
      </c>
      <c r="E50" s="12">
        <f t="shared" ref="E50:E86" si="1">D50*1000000/(602.269209*1000000)</f>
        <v>3.770739008508735E-6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f>4888.392205+0.000012</f>
        <v>4888.3922170000005</v>
      </c>
      <c r="E51" s="12">
        <f t="shared" si="1"/>
        <v>8.1166231710842798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f>0</f>
        <v>0</v>
      </c>
      <c r="E52" s="12">
        <f t="shared" si="1"/>
        <v>0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f>0</f>
        <v>0</v>
      </c>
      <c r="E53" s="12">
        <f t="shared" si="1"/>
        <v>0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f>0</f>
        <v>0</v>
      </c>
      <c r="E54" s="12">
        <f t="shared" si="1"/>
        <v>0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f>0.106973</f>
        <v>0.106973</v>
      </c>
      <c r="E55" s="12">
        <f t="shared" si="1"/>
        <v>1.7761658474557679E-4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f>0.08674</f>
        <v>8.6739999999999998E-2</v>
      </c>
      <c r="E56" s="12">
        <f t="shared" si="1"/>
        <v>1.440219734029272E-4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f>77.872978+0.000135</f>
        <v>77.873113000000004</v>
      </c>
      <c r="E57" s="12">
        <f t="shared" si="1"/>
        <v>0.12929950898419582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f>613841.82</f>
        <v>613841.81999999995</v>
      </c>
      <c r="E58" s="12">
        <f t="shared" si="1"/>
        <v>1019.2150135306021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f>7.136456+0.000039</f>
        <v>7.136495</v>
      </c>
      <c r="E59" s="12">
        <f t="shared" si="1"/>
        <v>1.1849343936824106E-2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f>0.000546</f>
        <v>5.4600000000000004E-4</v>
      </c>
      <c r="E60" s="12">
        <f t="shared" si="1"/>
        <v>9.0657133361768789E-7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f>4738.058178+0.935073</f>
        <v>4738.9932509999999</v>
      </c>
      <c r="E61" s="12">
        <f t="shared" si="1"/>
        <v>7.8685630614730631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1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f>0.016989+0</f>
        <v>1.6989000000000001E-2</v>
      </c>
      <c r="E63" s="12">
        <f t="shared" si="1"/>
        <v>2.8208315726796519E-5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f>0.601552</f>
        <v>0.60155199999999998</v>
      </c>
      <c r="E64" s="12">
        <f t="shared" si="1"/>
        <v>9.9880915545858505E-4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5">
        <v>0</v>
      </c>
      <c r="E65" s="12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f>0.0411426</f>
        <v>4.1142600000000001E-2</v>
      </c>
      <c r="E66" s="12">
        <f t="shared" si="1"/>
        <v>6.8312640568679649E-5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f>0.585518</f>
        <v>0.58551799999999998</v>
      </c>
      <c r="E67" s="12">
        <f t="shared" si="1"/>
        <v>9.721865093720904E-4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5">
        <f>0+0</f>
        <v>0</v>
      </c>
      <c r="E70" s="12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f>0.813474</f>
        <v>0.81347400000000003</v>
      </c>
      <c r="E74" s="12">
        <f t="shared" si="1"/>
        <v>1.350681701544533E-3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2">
        <f t="shared" si="1"/>
        <v>0</v>
      </c>
    </row>
    <row r="76" spans="1:5" ht="15.75" x14ac:dyDescent="0.25">
      <c r="B76" s="26" t="s">
        <v>38</v>
      </c>
      <c r="C76" s="27"/>
      <c r="D76" s="27"/>
      <c r="E76" s="28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f>0.734</f>
        <v>0.73399999999999999</v>
      </c>
      <c r="E77" s="12">
        <f t="shared" si="1"/>
        <v>1.2187241005043644E-3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f>10.332</f>
        <v>10.332000000000001</v>
      </c>
      <c r="E78" s="12">
        <f t="shared" si="1"/>
        <v>1.7155119082303941E-2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19.367999999999999</v>
      </c>
      <c r="E79" s="12">
        <f t="shared" si="1"/>
        <v>3.2158376537559305E-2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6.7665000000000003E-2</v>
      </c>
      <c r="E80" s="12">
        <f t="shared" si="1"/>
        <v>1.1235009027333489E-4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9.2240000000000002</v>
      </c>
      <c r="E81" s="12">
        <f t="shared" si="1"/>
        <v>1.5315410222142039E-2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0.247</v>
      </c>
      <c r="E82" s="12">
        <f t="shared" si="1"/>
        <v>4.1011560330323979E-4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327.34800000000001</v>
      </c>
      <c r="E83" s="12">
        <f t="shared" si="1"/>
        <v>0.54352438263201996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1.855639</v>
      </c>
      <c r="E84" s="12">
        <f t="shared" si="1"/>
        <v>3.0810789797490711E-3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125.04300000000001</v>
      </c>
      <c r="E85" s="12">
        <f t="shared" si="1"/>
        <v>0.20761977888197169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2">
        <f t="shared" si="1"/>
        <v>0</v>
      </c>
    </row>
    <row r="88" spans="1:5" ht="15.75" x14ac:dyDescent="0.25">
      <c r="B88" s="29" t="s">
        <v>72</v>
      </c>
      <c r="C88" s="29"/>
      <c r="D88" s="29"/>
      <c r="E88" s="29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3" t="s">
        <v>39</v>
      </c>
      <c r="C90" s="24"/>
      <c r="D90" s="24"/>
      <c r="E90" s="25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f>827.0689</f>
        <v>827.06889999999999</v>
      </c>
      <c r="E91" s="12">
        <f>D91*1000000/(502.177131*1000000)</f>
        <v>1.6469664764562926</v>
      </c>
    </row>
    <row r="92" spans="1:5" ht="15.75" x14ac:dyDescent="0.25">
      <c r="A92" s="2" t="s">
        <v>62</v>
      </c>
      <c r="B92" s="6">
        <v>2</v>
      </c>
      <c r="C92" s="7" t="s">
        <v>1</v>
      </c>
      <c r="D92" s="12">
        <f>0.000062</f>
        <v>6.2000000000000003E-5</v>
      </c>
      <c r="E92" s="12">
        <f t="shared" ref="E92:E117" si="2">D92*1000000/(502.177131*1000000)</f>
        <v>1.2346241230965175E-7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f>6748.5165</f>
        <v>6748.5164999999997</v>
      </c>
      <c r="E93" s="12">
        <f t="shared" si="2"/>
        <v>13.438518170991742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f>0.00046</f>
        <v>4.6000000000000001E-4</v>
      </c>
      <c r="E94" s="12">
        <f t="shared" si="2"/>
        <v>9.1601144616838392E-7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f>0.001252</f>
        <v>1.2520000000000001E-3</v>
      </c>
      <c r="E95" s="12">
        <f t="shared" si="2"/>
        <v>2.493144196962645E-6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5">
        <f>0.00005</f>
        <v>5.0000000000000002E-5</v>
      </c>
      <c r="E96" s="12">
        <f t="shared" si="2"/>
        <v>9.9566461540041735E-8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2">
        <f>0.00802</f>
        <v>8.0199999999999994E-3</v>
      </c>
      <c r="E97" s="12">
        <f t="shared" si="2"/>
        <v>1.5970460431022693E-5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2">
        <f>0.000166</f>
        <v>1.66E-4</v>
      </c>
      <c r="E98" s="12">
        <f t="shared" si="2"/>
        <v>3.3056065231293855E-7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2">
        <f>64.87416</f>
        <v>64.874160000000003</v>
      </c>
      <c r="E99" s="12">
        <f t="shared" si="2"/>
        <v>0.12918581113165029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2">
        <f>492704.842+0</f>
        <v>492704.842</v>
      </c>
      <c r="E100" s="12">
        <f t="shared" si="2"/>
        <v>981.13755403170683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2">
        <f>5.930646</f>
        <v>5.9306460000000003</v>
      </c>
      <c r="E101" s="12">
        <f t="shared" si="2"/>
        <v>1.1809868737332047E-2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2">
        <f>0.00816</f>
        <v>8.1600000000000006E-3</v>
      </c>
      <c r="E102" s="12">
        <f t="shared" si="2"/>
        <v>1.6249246523334813E-5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2">
        <f>3573.605654+1.295492</f>
        <v>3574.9011460000002</v>
      </c>
      <c r="E103" s="12">
        <f t="shared" si="2"/>
        <v>7.1188051492532027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5">
        <v>0</v>
      </c>
      <c r="E104" s="12">
        <f t="shared" si="2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2">
        <f>0.00215</f>
        <v>2.15E-3</v>
      </c>
      <c r="E105" s="12">
        <f t="shared" si="2"/>
        <v>4.2813578462217947E-6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2">
        <f>0.4336</f>
        <v>0.43359999999999999</v>
      </c>
      <c r="E106" s="12">
        <f t="shared" si="2"/>
        <v>8.6344035447524195E-4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2">
        <v>0</v>
      </c>
      <c r="E107" s="12">
        <f t="shared" si="2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2">
        <f>0.0244</f>
        <v>2.4400000000000002E-2</v>
      </c>
      <c r="E108" s="12">
        <f t="shared" si="2"/>
        <v>4.8588433231540367E-5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2">
        <f>0.4674</f>
        <v>0.46739999999999998</v>
      </c>
      <c r="E109" s="12">
        <f t="shared" si="2"/>
        <v>9.3074728247631014E-4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5">
        <v>0</v>
      </c>
      <c r="E110" s="12">
        <f t="shared" si="2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5">
        <f>0</f>
        <v>0</v>
      </c>
      <c r="E111" s="12">
        <f t="shared" si="2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12">
        <f>0.0017</f>
        <v>1.6999999999999999E-3</v>
      </c>
      <c r="E112" s="12">
        <f t="shared" si="2"/>
        <v>3.3852596923614191E-6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2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2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5">
        <f>0+0</f>
        <v>0</v>
      </c>
      <c r="E115" s="12">
        <f t="shared" si="2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2">
        <f>0.6412</f>
        <v>0.64119999999999999</v>
      </c>
      <c r="E116" s="12">
        <f t="shared" si="2"/>
        <v>1.2768403027894953E-3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2">
        <f t="shared" si="2"/>
        <v>0</v>
      </c>
    </row>
    <row r="118" spans="1:5" ht="15.75" x14ac:dyDescent="0.25">
      <c r="B118" s="26" t="s">
        <v>82</v>
      </c>
      <c r="C118" s="27"/>
      <c r="D118" s="27"/>
      <c r="E118" s="28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1" t="s">
        <v>84</v>
      </c>
      <c r="C129" s="21"/>
      <c r="D129" s="21"/>
      <c r="E129" s="21"/>
      <c r="F129" s="21"/>
      <c r="G129" s="22"/>
    </row>
    <row r="130" spans="1:7" ht="15" customHeight="1" x14ac:dyDescent="0.25">
      <c r="B130" s="1"/>
      <c r="C130" s="1"/>
      <c r="D130" s="1"/>
      <c r="E130" s="1"/>
      <c r="F130" s="1"/>
      <c r="G130" s="11"/>
    </row>
    <row r="131" spans="1:7" ht="15" customHeight="1" x14ac:dyDescent="0.25">
      <c r="B131" s="1"/>
      <c r="C131" s="1"/>
      <c r="D131" s="1"/>
      <c r="E131" s="1"/>
      <c r="F131" s="1"/>
      <c r="G131" s="11"/>
    </row>
    <row r="132" spans="1:7" ht="15.75" x14ac:dyDescent="0.25">
      <c r="B132" s="16" t="s">
        <v>83</v>
      </c>
      <c r="C132" s="17"/>
    </row>
    <row r="133" spans="1:7" ht="15.75" x14ac:dyDescent="0.25">
      <c r="B133" s="23" t="s">
        <v>39</v>
      </c>
      <c r="C133" s="24"/>
      <c r="D133" s="24"/>
      <c r="E133" s="25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3599.9933949999995</v>
      </c>
      <c r="E134" s="12">
        <f>D134*1000000/(2126.675028*1000000)</f>
        <v>1.692780207413993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3">D7+D50+D92</f>
        <v>0.215333</v>
      </c>
      <c r="E135" s="12">
        <f t="shared" ref="E135:E171" si="4">D135*1000000/(2126.675028*1000000)</f>
        <v>1.0125336366154012E-4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>D8+D51+D93</f>
        <v>29488.575717</v>
      </c>
      <c r="E136" s="12">
        <f t="shared" si="4"/>
        <v>13.866046917723999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4.6000000000000001E-4</v>
      </c>
      <c r="E137" s="12">
        <f t="shared" si="4"/>
        <v>2.1630009002014764E-7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3"/>
        <v>1.2520000000000001E-3</v>
      </c>
      <c r="E138" s="12">
        <f t="shared" si="4"/>
        <v>5.887124189244018E-7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3"/>
        <v>5.0000000000000002E-5</v>
      </c>
      <c r="E139" s="12">
        <f t="shared" si="4"/>
        <v>2.3510879350016049E-8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3"/>
        <v>0.12599299999999999</v>
      </c>
      <c r="E140" s="12">
        <f t="shared" si="4"/>
        <v>5.924412443893144E-5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3"/>
        <v>8.6905999999999997E-2</v>
      </c>
      <c r="E141" s="12">
        <f t="shared" si="4"/>
        <v>4.0864729615849895E-5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3"/>
        <v>266.19827300000003</v>
      </c>
      <c r="E142" s="12">
        <f t="shared" si="4"/>
        <v>0.12517110959371269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 t="shared" si="3"/>
        <v>2024388.8959999999</v>
      </c>
      <c r="E143" s="12">
        <f t="shared" si="4"/>
        <v>951.90326182736374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3"/>
        <v>26.965140999999999</v>
      </c>
      <c r="E144" s="12">
        <f t="shared" si="4"/>
        <v>1.2679483534143422E-2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3"/>
        <v>9.7060000000000011E-3</v>
      </c>
      <c r="E145" s="12">
        <f t="shared" si="4"/>
        <v>4.5639318994251159E-6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3"/>
        <v>9889.2093970000005</v>
      </c>
      <c r="E146" s="12">
        <f t="shared" si="4"/>
        <v>4.6500801799982394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3"/>
        <v>0</v>
      </c>
      <c r="E147" s="12">
        <f t="shared" si="4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3"/>
        <v>2.1388999999999998E-2</v>
      </c>
      <c r="E148" s="12">
        <f t="shared" si="4"/>
        <v>1.0057483968349865E-5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3"/>
        <v>1.4841519999999999</v>
      </c>
      <c r="E149" s="12">
        <f t="shared" si="4"/>
        <v>6.978743721817003E-4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3"/>
        <v>0</v>
      </c>
      <c r="E150" s="12">
        <f t="shared" si="4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3"/>
        <v>0.10554260000000001</v>
      </c>
      <c r="E151" s="12">
        <f t="shared" si="4"/>
        <v>4.9627986697740085E-5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1.4919180000000001</v>
      </c>
      <c r="E152" s="12">
        <f t="shared" si="4"/>
        <v>7.0152608196234485E-4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3"/>
        <v>2.4E-2</v>
      </c>
      <c r="E153" s="12">
        <f t="shared" si="4"/>
        <v>1.1285222088007703E-5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4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4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3"/>
        <v>0</v>
      </c>
      <c r="E156" s="12">
        <f t="shared" si="4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3"/>
        <v>0</v>
      </c>
      <c r="E157" s="12">
        <f t="shared" si="4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0.64119999999999999</v>
      </c>
      <c r="E158" s="12">
        <f t="shared" si="4"/>
        <v>3.0150351678460578E-4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1.704674</v>
      </c>
      <c r="E159" s="12">
        <f t="shared" si="4"/>
        <v>8.0156769490218516E-4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3"/>
        <v>0</v>
      </c>
      <c r="E160" s="12">
        <f t="shared" si="4"/>
        <v>0</v>
      </c>
    </row>
    <row r="161" spans="1:5" ht="15.75" x14ac:dyDescent="0.25">
      <c r="B161" s="26" t="s">
        <v>38</v>
      </c>
      <c r="C161" s="27"/>
      <c r="D161" s="27"/>
      <c r="E161" s="28"/>
    </row>
    <row r="162" spans="1:5" ht="15.75" x14ac:dyDescent="0.25">
      <c r="A162" s="2" t="s">
        <v>73</v>
      </c>
      <c r="B162" s="6">
        <v>1</v>
      </c>
      <c r="C162" s="7" t="s">
        <v>23</v>
      </c>
      <c r="D162" s="12">
        <f>D34+D77</f>
        <v>0.80799999999999994</v>
      </c>
      <c r="E162" s="12">
        <f t="shared" si="4"/>
        <v>3.7993581029625926E-4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4">
        <f t="shared" ref="D163:D171" si="5">D35+D78</f>
        <v>11.022</v>
      </c>
      <c r="E163" s="12">
        <f t="shared" si="4"/>
        <v>5.1827382439175373E-3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5"/>
        <v>25.841999999999999</v>
      </c>
      <c r="E164" s="12">
        <f t="shared" si="4"/>
        <v>1.2151362883262294E-2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0.17366500000000001</v>
      </c>
      <c r="E165" s="12">
        <f t="shared" si="4"/>
        <v>8.1660337246410744E-5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5"/>
        <v>9.9290000000000003</v>
      </c>
      <c r="E166" s="12">
        <f t="shared" si="4"/>
        <v>4.6687904213261865E-3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5"/>
        <v>0.26500000000000001</v>
      </c>
      <c r="E167" s="12">
        <f t="shared" si="4"/>
        <v>1.2460766055508504E-4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5"/>
        <v>872.05500000000006</v>
      </c>
      <c r="E168" s="12">
        <f t="shared" si="4"/>
        <v>0.41005559783156492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5"/>
        <v>1.9966390000000001</v>
      </c>
      <c r="E169" s="12">
        <f t="shared" si="4"/>
        <v>9.388547726907338E-4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5"/>
        <v>233.84399999999999</v>
      </c>
      <c r="E170" s="12">
        <f t="shared" si="4"/>
        <v>0.10995756141450305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5"/>
        <v>0</v>
      </c>
      <c r="E171" s="12">
        <f t="shared" si="4"/>
        <v>0</v>
      </c>
    </row>
  </sheetData>
  <mergeCells count="13">
    <mergeCell ref="B88:E88"/>
    <mergeCell ref="B33:E33"/>
    <mergeCell ref="B5:E5"/>
    <mergeCell ref="D2:J2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press01</cp:lastModifiedBy>
  <cp:lastPrinted>2020-02-10T07:50:29Z</cp:lastPrinted>
  <dcterms:created xsi:type="dcterms:W3CDTF">2019-11-07T11:23:32Z</dcterms:created>
  <dcterms:modified xsi:type="dcterms:W3CDTF">2021-10-28T11:29:44Z</dcterms:modified>
</cp:coreProperties>
</file>